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8255" windowHeight="5025" activeTab="7"/>
  </bookViews>
  <sheets>
    <sheet name="16回転代" sheetId="1" r:id="rId1"/>
    <sheet name="17回転代" sheetId="2" r:id="rId2"/>
    <sheet name="18回転代" sheetId="3" r:id="rId3"/>
    <sheet name="19回転代" sheetId="4" r:id="rId4"/>
    <sheet name="20回転代" sheetId="5" r:id="rId5"/>
    <sheet name="21回転代" sheetId="6" r:id="rId6"/>
    <sheet name="22回転代" sheetId="7" r:id="rId7"/>
    <sheet name="23回転代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elvetica"/>
      <family val="2"/>
    </font>
    <font>
      <sz val="6"/>
      <name val="ＭＳ Ｐゴシック"/>
      <family val="3"/>
    </font>
    <font>
      <sz val="10"/>
      <color indexed="8"/>
      <name val="Helvetica"/>
      <family val="2"/>
    </font>
    <font>
      <b/>
      <sz val="10"/>
      <color indexed="10"/>
      <name val="Helvetica"/>
      <family val="2"/>
    </font>
    <font>
      <b/>
      <sz val="11"/>
      <color indexed="10"/>
      <name val="ＭＳ Ｐゴシック"/>
      <family val="3"/>
    </font>
    <font>
      <b/>
      <sz val="11"/>
      <color indexed="10"/>
      <name val="Helvetic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Helvetica"/>
      <family val="2"/>
    </font>
    <font>
      <b/>
      <sz val="11"/>
      <color rgb="FFFF0000"/>
      <name val="Calibri"/>
      <family val="3"/>
    </font>
    <font>
      <b/>
      <sz val="11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3" xfId="0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18" fillId="0" borderId="15" xfId="0" applyFont="1" applyBorder="1" applyAlignment="1">
      <alignment/>
    </xf>
    <xf numFmtId="0" fontId="18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20" xfId="0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5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40" fillId="0" borderId="21" xfId="0" applyNumberFormat="1" applyFont="1" applyBorder="1" applyAlignment="1">
      <alignment/>
    </xf>
    <xf numFmtId="0" fontId="40" fillId="0" borderId="21" xfId="0" applyFont="1" applyBorder="1" applyAlignment="1">
      <alignment/>
    </xf>
    <xf numFmtId="0" fontId="41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11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18" fillId="0" borderId="13" xfId="0" applyNumberFormat="1" applyFont="1" applyBorder="1" applyAlignment="1">
      <alignment/>
    </xf>
    <xf numFmtId="0" fontId="20" fillId="0" borderId="15" xfId="0" applyNumberFormat="1" applyFont="1" applyBorder="1" applyAlignment="1">
      <alignment/>
    </xf>
    <xf numFmtId="0" fontId="20" fillId="0" borderId="17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20" fillId="0" borderId="15" xfId="0" applyFont="1" applyBorder="1" applyAlignment="1">
      <alignment/>
    </xf>
    <xf numFmtId="0" fontId="18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3" ht="14.25">
      <c r="A1" s="9">
        <v>0</v>
      </c>
      <c r="B1" s="23">
        <v>20</v>
      </c>
      <c r="C1" s="11"/>
    </row>
    <row r="2" spans="1:3" ht="14.25">
      <c r="A2" s="12">
        <v>20</v>
      </c>
      <c r="B2" s="7">
        <v>20</v>
      </c>
      <c r="C2" s="13"/>
    </row>
    <row r="3" spans="1:3" ht="14.25">
      <c r="A3" s="12">
        <v>40</v>
      </c>
      <c r="B3" s="7">
        <v>20</v>
      </c>
      <c r="C3" s="13"/>
    </row>
    <row r="4" spans="1:3" ht="14.25">
      <c r="A4" s="12">
        <v>60</v>
      </c>
      <c r="B4" s="7">
        <v>20</v>
      </c>
      <c r="C4" s="13"/>
    </row>
    <row r="5" spans="1:3" ht="14.25">
      <c r="A5" s="12">
        <v>80</v>
      </c>
      <c r="B5" s="7">
        <v>23</v>
      </c>
      <c r="C5" s="13"/>
    </row>
    <row r="6" spans="1:3" ht="14.25">
      <c r="A6" s="12">
        <v>103</v>
      </c>
      <c r="B6" s="7">
        <v>10</v>
      </c>
      <c r="C6" s="24">
        <v>0</v>
      </c>
    </row>
    <row r="7" spans="1:3" ht="14.25">
      <c r="A7" s="12">
        <v>10</v>
      </c>
      <c r="B7" s="7">
        <v>10</v>
      </c>
      <c r="C7" s="13"/>
    </row>
    <row r="8" spans="1:3" ht="14.25">
      <c r="A8" s="12">
        <v>20</v>
      </c>
      <c r="B8" s="7">
        <v>10</v>
      </c>
      <c r="C8" s="13"/>
    </row>
    <row r="9" spans="1:3" ht="14.25">
      <c r="A9" s="12">
        <v>30</v>
      </c>
      <c r="B9" s="7">
        <v>23</v>
      </c>
      <c r="C9" s="13"/>
    </row>
    <row r="10" spans="1:3" ht="14.25">
      <c r="A10" s="12">
        <v>53</v>
      </c>
      <c r="B10" s="7">
        <v>14</v>
      </c>
      <c r="C10" s="24">
        <v>68</v>
      </c>
    </row>
    <row r="11" spans="1:3" ht="14.25">
      <c r="A11" s="12">
        <v>9</v>
      </c>
      <c r="B11" s="7">
        <v>21</v>
      </c>
      <c r="C11" s="24">
        <v>0</v>
      </c>
    </row>
    <row r="12" spans="1:3" ht="14.25">
      <c r="A12" s="12">
        <v>30</v>
      </c>
      <c r="B12" s="7">
        <v>14</v>
      </c>
      <c r="C12" s="13"/>
    </row>
    <row r="13" spans="1:3" ht="14.25">
      <c r="A13" s="12">
        <v>44</v>
      </c>
      <c r="B13" s="7">
        <v>11</v>
      </c>
      <c r="C13" s="24">
        <v>10</v>
      </c>
    </row>
    <row r="14" spans="1:3" ht="14.25">
      <c r="A14" s="12">
        <v>21</v>
      </c>
      <c r="B14" s="7">
        <v>12</v>
      </c>
      <c r="C14" s="24">
        <v>125</v>
      </c>
    </row>
    <row r="15" spans="1:3" ht="14.25">
      <c r="A15" s="12">
        <v>137</v>
      </c>
      <c r="B15" s="8">
        <f>SUM(B1:B14)</f>
        <v>228</v>
      </c>
      <c r="C15" s="24">
        <v>0</v>
      </c>
    </row>
    <row r="16" spans="1:3" ht="15.75" thickBot="1">
      <c r="A16" s="16"/>
      <c r="B16" s="44">
        <f>B15/14</f>
        <v>16.285714285714285</v>
      </c>
      <c r="C16" s="17"/>
    </row>
    <row r="17" spans="1:3" ht="14.25">
      <c r="A17" s="1"/>
      <c r="B17" s="1"/>
      <c r="C17" s="2"/>
    </row>
    <row r="18" spans="1:3" ht="14.25">
      <c r="A18" s="3"/>
      <c r="B18" s="3"/>
      <c r="C18" s="2"/>
    </row>
    <row r="19" spans="1:3" ht="14.25">
      <c r="A19" s="3"/>
      <c r="B19" s="3"/>
      <c r="C19" s="3"/>
    </row>
    <row r="20" spans="1:3" ht="14.25">
      <c r="A20" s="3"/>
      <c r="B20" s="3"/>
      <c r="C20" s="3"/>
    </row>
    <row r="21" spans="1:3" ht="14.25">
      <c r="A21" s="3"/>
      <c r="B21" s="3"/>
      <c r="C21" s="2"/>
    </row>
    <row r="22" spans="1:3" ht="14.25">
      <c r="A22" s="3"/>
      <c r="B22" s="3"/>
      <c r="C22" s="2"/>
    </row>
    <row r="23" spans="1:3" ht="14.25">
      <c r="A23" s="3"/>
      <c r="B23" s="3"/>
      <c r="C23" s="2"/>
    </row>
    <row r="24" spans="1:3" ht="14.25">
      <c r="A24" s="3"/>
      <c r="B24" s="3"/>
      <c r="C24" s="2"/>
    </row>
    <row r="25" spans="1:3" ht="14.25">
      <c r="A25" s="3"/>
      <c r="B25" s="3"/>
      <c r="C25" s="2"/>
    </row>
    <row r="26" spans="1:3" ht="14.25">
      <c r="A26" s="3"/>
      <c r="B26" s="3"/>
      <c r="C26" s="2"/>
    </row>
    <row r="27" spans="1:3" ht="14.25">
      <c r="A27" s="3"/>
      <c r="B27" s="3"/>
      <c r="C27" s="2"/>
    </row>
    <row r="28" spans="1:3" ht="14.25">
      <c r="A28" s="3"/>
      <c r="B28" s="3"/>
      <c r="C28" s="2"/>
    </row>
    <row r="29" spans="1:3" ht="14.25">
      <c r="A29" s="3"/>
      <c r="B29" s="3"/>
      <c r="C29" s="2"/>
    </row>
    <row r="30" spans="1:3" ht="14.25">
      <c r="A30" s="3"/>
      <c r="B30" s="3"/>
      <c r="C30" s="2"/>
    </row>
    <row r="31" spans="1:3" ht="14.25">
      <c r="A31" s="3"/>
      <c r="B31" s="3"/>
      <c r="C31" s="2"/>
    </row>
    <row r="32" spans="1:3" ht="14.25">
      <c r="A32" s="3"/>
      <c r="B32" s="3"/>
      <c r="C32" s="2"/>
    </row>
    <row r="33" spans="1:3" ht="14.25">
      <c r="A33" s="3"/>
      <c r="B33" s="3"/>
      <c r="C33" s="2"/>
    </row>
    <row r="34" spans="1:3" ht="14.25">
      <c r="A34" s="3"/>
      <c r="B34" s="3"/>
      <c r="C34" s="2"/>
    </row>
    <row r="35" spans="1:3" ht="14.25">
      <c r="A35" s="3"/>
      <c r="B35" s="3"/>
      <c r="C35" s="3"/>
    </row>
    <row r="36" spans="1:3" ht="14.25">
      <c r="A36" s="3"/>
      <c r="B36" s="3"/>
      <c r="C36" s="2"/>
    </row>
    <row r="37" spans="1:3" ht="14.25">
      <c r="A37" s="3"/>
      <c r="B37" s="3"/>
      <c r="C37" s="3"/>
    </row>
    <row r="38" spans="1:3" ht="14.25">
      <c r="A38" s="3"/>
      <c r="B38" s="3"/>
      <c r="C38" s="2"/>
    </row>
    <row r="39" spans="1:3" ht="14.25">
      <c r="A39" s="3"/>
      <c r="B39" s="3"/>
      <c r="C39" s="2"/>
    </row>
    <row r="40" spans="1:3" ht="14.25">
      <c r="A40" s="3"/>
      <c r="B40" s="3"/>
      <c r="C40" s="3"/>
    </row>
    <row r="41" spans="1:3" ht="14.25">
      <c r="A41" s="3"/>
      <c r="B41" s="3"/>
      <c r="C41" s="2"/>
    </row>
    <row r="42" spans="1:3" ht="14.25">
      <c r="A42" s="3"/>
      <c r="B42" s="3"/>
      <c r="C42" s="2"/>
    </row>
    <row r="43" spans="1:3" ht="14.25">
      <c r="A43" s="3"/>
      <c r="B43" s="3"/>
      <c r="C43" s="2"/>
    </row>
    <row r="44" spans="1:3" ht="14.25">
      <c r="A44" s="3"/>
      <c r="B44" s="3"/>
      <c r="C44" s="2"/>
    </row>
    <row r="45" spans="1:3" ht="14.25">
      <c r="A45" s="3"/>
      <c r="B45" s="3"/>
      <c r="C45" s="2"/>
    </row>
    <row r="46" spans="1:3" ht="14.25">
      <c r="A46" s="3"/>
      <c r="B46" s="3"/>
      <c r="C46" s="3"/>
    </row>
    <row r="47" spans="1:3" ht="14.25">
      <c r="A47" s="3"/>
      <c r="B47" s="3"/>
      <c r="C47" s="3"/>
    </row>
    <row r="48" spans="1:3" ht="14.25">
      <c r="A48" s="3"/>
      <c r="B48" s="3"/>
      <c r="C48" s="3"/>
    </row>
    <row r="49" spans="1:3" ht="14.25">
      <c r="A49" s="3"/>
      <c r="B49" s="3"/>
      <c r="C49" s="2"/>
    </row>
    <row r="50" spans="1:3" ht="14.25">
      <c r="A50" s="3"/>
      <c r="B50" s="4"/>
      <c r="C50" s="2"/>
    </row>
    <row r="51" spans="1:3" ht="14.25">
      <c r="A51" s="2"/>
      <c r="B51" s="4"/>
      <c r="C5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3">
      <selection activeCell="E35" sqref="E35"/>
    </sheetView>
  </sheetViews>
  <sheetFormatPr defaultColWidth="9.140625" defaultRowHeight="15"/>
  <sheetData>
    <row r="1" spans="1:3" ht="14.25">
      <c r="A1" s="33">
        <v>116</v>
      </c>
      <c r="B1" s="23">
        <v>9</v>
      </c>
      <c r="C1" s="36"/>
    </row>
    <row r="2" spans="1:3" ht="14.25">
      <c r="A2" s="15">
        <v>125</v>
      </c>
      <c r="B2" s="7">
        <v>18</v>
      </c>
      <c r="C2" s="24"/>
    </row>
    <row r="3" spans="1:3" ht="14.25">
      <c r="A3" s="15">
        <v>143</v>
      </c>
      <c r="B3" s="7">
        <v>12</v>
      </c>
      <c r="C3" s="24"/>
    </row>
    <row r="4" spans="1:3" ht="14.25">
      <c r="A4" s="15">
        <v>155</v>
      </c>
      <c r="B4" s="7">
        <v>22</v>
      </c>
      <c r="C4" s="24">
        <v>430</v>
      </c>
    </row>
    <row r="5" spans="1:3" ht="14.25">
      <c r="A5" s="15">
        <v>455</v>
      </c>
      <c r="B5" s="7">
        <v>18</v>
      </c>
      <c r="C5" s="24"/>
    </row>
    <row r="6" spans="1:3" ht="14.25">
      <c r="A6" s="15">
        <v>473</v>
      </c>
      <c r="B6" s="7">
        <v>17</v>
      </c>
      <c r="C6" s="24"/>
    </row>
    <row r="7" spans="1:3" ht="14.25">
      <c r="A7" s="15">
        <v>490</v>
      </c>
      <c r="B7" s="7">
        <v>17</v>
      </c>
      <c r="C7" s="24">
        <v>500</v>
      </c>
    </row>
    <row r="8" spans="1:3" ht="14.25">
      <c r="A8" s="15">
        <v>169</v>
      </c>
      <c r="B8" s="7">
        <v>30</v>
      </c>
      <c r="C8" s="24">
        <v>162</v>
      </c>
    </row>
    <row r="9" spans="1:3" ht="14.25">
      <c r="A9" s="15">
        <v>199</v>
      </c>
      <c r="B9" s="7">
        <v>15</v>
      </c>
      <c r="C9" s="24"/>
    </row>
    <row r="10" spans="1:3" ht="14.25">
      <c r="A10" s="15">
        <v>214</v>
      </c>
      <c r="B10" s="7">
        <v>29</v>
      </c>
      <c r="C10" s="24"/>
    </row>
    <row r="11" spans="1:3" ht="14.25">
      <c r="A11" s="15">
        <v>243</v>
      </c>
      <c r="B11" s="7">
        <v>19</v>
      </c>
      <c r="C11" s="24"/>
    </row>
    <row r="12" spans="1:3" ht="14.25">
      <c r="A12" s="15">
        <v>262</v>
      </c>
      <c r="B12" s="7">
        <v>20</v>
      </c>
      <c r="C12" s="24"/>
    </row>
    <row r="13" spans="1:3" ht="14.25">
      <c r="A13" s="15">
        <v>282</v>
      </c>
      <c r="B13" s="7">
        <v>26</v>
      </c>
      <c r="C13" s="24"/>
    </row>
    <row r="14" spans="1:3" ht="14.25">
      <c r="A14" s="15">
        <v>308</v>
      </c>
      <c r="B14" s="7">
        <v>11</v>
      </c>
      <c r="C14" s="24"/>
    </row>
    <row r="15" spans="1:3" ht="14.25">
      <c r="A15" s="15">
        <v>319</v>
      </c>
      <c r="B15" s="7">
        <v>17</v>
      </c>
      <c r="C15" s="24"/>
    </row>
    <row r="16" spans="1:3" ht="14.25">
      <c r="A16" s="15">
        <v>336</v>
      </c>
      <c r="B16" s="7">
        <v>15</v>
      </c>
      <c r="C16" s="24"/>
    </row>
    <row r="17" spans="1:3" ht="14.25">
      <c r="A17" s="15">
        <v>351</v>
      </c>
      <c r="B17" s="7">
        <v>22</v>
      </c>
      <c r="C17" s="24"/>
    </row>
    <row r="18" spans="1:3" ht="14.25">
      <c r="A18" s="15">
        <v>373</v>
      </c>
      <c r="B18" s="7">
        <v>18</v>
      </c>
      <c r="C18" s="24"/>
    </row>
    <row r="19" spans="1:3" ht="14.25">
      <c r="A19" s="15">
        <v>391</v>
      </c>
      <c r="B19" s="7">
        <v>13</v>
      </c>
      <c r="C19" s="24"/>
    </row>
    <row r="20" spans="1:3" ht="14.25">
      <c r="A20" s="15">
        <v>404</v>
      </c>
      <c r="B20" s="7">
        <v>17</v>
      </c>
      <c r="C20" s="24"/>
    </row>
    <row r="21" spans="1:3" ht="14.25">
      <c r="A21" s="15">
        <v>421</v>
      </c>
      <c r="B21" s="7">
        <v>14</v>
      </c>
      <c r="C21" s="24"/>
    </row>
    <row r="22" spans="1:3" ht="14.25">
      <c r="A22" s="15">
        <v>435</v>
      </c>
      <c r="B22" s="7">
        <v>21</v>
      </c>
      <c r="C22" s="24"/>
    </row>
    <row r="23" spans="1:3" ht="14.25">
      <c r="A23" s="15">
        <v>456</v>
      </c>
      <c r="B23" s="7">
        <v>22</v>
      </c>
      <c r="C23" s="24"/>
    </row>
    <row r="24" spans="1:3" ht="14.25">
      <c r="A24" s="15">
        <v>478</v>
      </c>
      <c r="B24" s="7">
        <v>18</v>
      </c>
      <c r="C24" s="24"/>
    </row>
    <row r="25" spans="1:3" ht="14.25">
      <c r="A25" s="15">
        <v>496</v>
      </c>
      <c r="B25" s="7">
        <v>23</v>
      </c>
      <c r="C25" s="24"/>
    </row>
    <row r="26" spans="1:3" ht="14.25">
      <c r="A26" s="15">
        <v>519</v>
      </c>
      <c r="B26" s="7">
        <v>17</v>
      </c>
      <c r="C26" s="24"/>
    </row>
    <row r="27" spans="1:3" ht="14.25">
      <c r="A27" s="15">
        <v>536</v>
      </c>
      <c r="B27" s="7">
        <v>11</v>
      </c>
      <c r="C27" s="24"/>
    </row>
    <row r="28" spans="1:3" ht="14.25">
      <c r="A28" s="15">
        <v>547</v>
      </c>
      <c r="B28" s="7">
        <v>18</v>
      </c>
      <c r="C28" s="24"/>
    </row>
    <row r="29" spans="1:3" ht="14.25">
      <c r="A29" s="15">
        <v>565</v>
      </c>
      <c r="B29" s="7">
        <v>18</v>
      </c>
      <c r="C29" s="24"/>
    </row>
    <row r="30" spans="1:3" ht="14.25">
      <c r="A30" s="15">
        <v>583</v>
      </c>
      <c r="B30" s="7">
        <v>27</v>
      </c>
      <c r="C30" s="24"/>
    </row>
    <row r="31" spans="1:3" ht="14.25">
      <c r="A31" s="15">
        <v>610</v>
      </c>
      <c r="B31" s="7">
        <v>14</v>
      </c>
      <c r="C31" s="24"/>
    </row>
    <row r="32" spans="1:3" ht="14.25">
      <c r="A32" s="15">
        <v>624</v>
      </c>
      <c r="B32" s="7">
        <v>10</v>
      </c>
      <c r="C32" s="24"/>
    </row>
    <row r="33" spans="1:3" ht="14.25">
      <c r="A33" s="15">
        <v>634</v>
      </c>
      <c r="B33" s="7">
        <v>14</v>
      </c>
      <c r="C33" s="24"/>
    </row>
    <row r="34" spans="1:3" ht="14.25">
      <c r="A34" s="15">
        <v>648</v>
      </c>
      <c r="B34" s="7">
        <v>20</v>
      </c>
      <c r="C34" s="24"/>
    </row>
    <row r="35" spans="1:3" ht="14.25">
      <c r="A35" s="15">
        <v>668</v>
      </c>
      <c r="B35" s="7">
        <v>16</v>
      </c>
      <c r="C35" s="24"/>
    </row>
    <row r="36" spans="1:3" ht="14.25">
      <c r="A36" s="15">
        <v>684</v>
      </c>
      <c r="B36" s="7">
        <v>15</v>
      </c>
      <c r="C36" s="24"/>
    </row>
    <row r="37" spans="1:3" ht="14.25">
      <c r="A37" s="15">
        <v>699</v>
      </c>
      <c r="B37" s="8">
        <f>SUM(B1:B36)</f>
        <v>643</v>
      </c>
      <c r="C37" s="24"/>
    </row>
    <row r="38" spans="1:3" ht="15" thickBot="1">
      <c r="A38" s="16"/>
      <c r="B38" s="28">
        <f>B37/36</f>
        <v>17.86111111111111</v>
      </c>
      <c r="C38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K44" sqref="K44"/>
    </sheetView>
  </sheetViews>
  <sheetFormatPr defaultColWidth="9.140625" defaultRowHeight="15"/>
  <sheetData>
    <row r="1" spans="1:18" ht="14.25">
      <c r="A1" s="9">
        <v>120</v>
      </c>
      <c r="B1" s="10">
        <v>20</v>
      </c>
      <c r="C1" s="25"/>
      <c r="D1" s="31">
        <v>347</v>
      </c>
      <c r="E1" s="23">
        <v>20</v>
      </c>
      <c r="F1" s="11"/>
      <c r="G1" s="39">
        <v>95</v>
      </c>
      <c r="H1" s="23">
        <v>17</v>
      </c>
      <c r="I1" s="11"/>
      <c r="J1" s="39">
        <v>0</v>
      </c>
      <c r="K1" s="23">
        <v>20</v>
      </c>
      <c r="L1" s="11"/>
      <c r="M1" s="31">
        <v>191</v>
      </c>
      <c r="N1" s="10">
        <v>13</v>
      </c>
      <c r="O1" s="11"/>
      <c r="P1" s="31">
        <v>489</v>
      </c>
      <c r="Q1" s="10">
        <v>18</v>
      </c>
      <c r="R1" s="43">
        <v>503</v>
      </c>
    </row>
    <row r="2" spans="1:18" ht="14.25">
      <c r="A2" s="12">
        <v>91</v>
      </c>
      <c r="B2" s="5">
        <v>22</v>
      </c>
      <c r="C2" s="26"/>
      <c r="D2" s="32">
        <v>367</v>
      </c>
      <c r="E2" s="7">
        <v>19</v>
      </c>
      <c r="F2" s="13"/>
      <c r="G2" s="34">
        <v>112</v>
      </c>
      <c r="H2" s="7">
        <v>24</v>
      </c>
      <c r="I2" s="13"/>
      <c r="J2" s="34">
        <v>20</v>
      </c>
      <c r="K2" s="7">
        <v>11</v>
      </c>
      <c r="L2" s="13"/>
      <c r="M2" s="32">
        <v>204</v>
      </c>
      <c r="N2" s="5">
        <v>18</v>
      </c>
      <c r="O2" s="14">
        <v>214</v>
      </c>
      <c r="P2" s="32">
        <v>107</v>
      </c>
      <c r="Q2" s="5">
        <v>15</v>
      </c>
      <c r="R2" s="14">
        <v>104</v>
      </c>
    </row>
    <row r="3" spans="1:18" ht="14.25">
      <c r="A3" s="12">
        <v>113</v>
      </c>
      <c r="B3" s="5">
        <v>19</v>
      </c>
      <c r="C3" s="26"/>
      <c r="D3" s="32">
        <v>386</v>
      </c>
      <c r="E3" s="7">
        <v>19</v>
      </c>
      <c r="F3" s="13"/>
      <c r="G3" s="34">
        <v>136</v>
      </c>
      <c r="H3" s="7">
        <v>12</v>
      </c>
      <c r="I3" s="13"/>
      <c r="J3" s="34">
        <v>31</v>
      </c>
      <c r="K3" s="7">
        <v>22</v>
      </c>
      <c r="L3" s="13"/>
      <c r="M3" s="32">
        <v>8</v>
      </c>
      <c r="N3" s="5">
        <v>17</v>
      </c>
      <c r="O3" s="13"/>
      <c r="P3" s="32">
        <v>377</v>
      </c>
      <c r="Q3" s="5">
        <v>18</v>
      </c>
      <c r="R3" s="14">
        <v>362</v>
      </c>
    </row>
    <row r="4" spans="1:18" ht="14.25">
      <c r="A4" s="12">
        <v>132</v>
      </c>
      <c r="B4" s="5">
        <v>23</v>
      </c>
      <c r="C4" s="26"/>
      <c r="D4" s="32">
        <v>405</v>
      </c>
      <c r="E4" s="7">
        <v>18</v>
      </c>
      <c r="F4" s="13"/>
      <c r="G4" s="34">
        <v>148</v>
      </c>
      <c r="H4" s="7">
        <v>21</v>
      </c>
      <c r="I4" s="13"/>
      <c r="J4" s="34">
        <v>53</v>
      </c>
      <c r="K4" s="7">
        <v>18</v>
      </c>
      <c r="L4" s="13"/>
      <c r="M4" s="32">
        <v>25</v>
      </c>
      <c r="N4" s="5">
        <v>23</v>
      </c>
      <c r="O4" s="14">
        <v>27</v>
      </c>
      <c r="P4" s="32">
        <v>395</v>
      </c>
      <c r="Q4" s="5">
        <v>17</v>
      </c>
      <c r="R4" s="13"/>
    </row>
    <row r="5" spans="1:18" ht="14.25">
      <c r="A5" s="12">
        <v>97</v>
      </c>
      <c r="B5" s="5">
        <v>18</v>
      </c>
      <c r="C5" s="26"/>
      <c r="D5" s="32">
        <v>423</v>
      </c>
      <c r="E5" s="7">
        <v>18</v>
      </c>
      <c r="F5" s="13"/>
      <c r="G5" s="34">
        <v>169</v>
      </c>
      <c r="H5" s="7">
        <v>26</v>
      </c>
      <c r="I5" s="13"/>
      <c r="J5" s="34">
        <v>71</v>
      </c>
      <c r="K5" s="7">
        <v>18</v>
      </c>
      <c r="L5" s="13"/>
      <c r="M5" s="32">
        <v>50</v>
      </c>
      <c r="N5" s="5">
        <v>14</v>
      </c>
      <c r="O5" s="13"/>
      <c r="P5" s="32">
        <v>412</v>
      </c>
      <c r="Q5" s="5">
        <v>11</v>
      </c>
      <c r="R5" s="13"/>
    </row>
    <row r="6" spans="1:18" ht="14.25">
      <c r="A6" s="12">
        <v>115</v>
      </c>
      <c r="B6" s="5">
        <v>17</v>
      </c>
      <c r="C6" s="26"/>
      <c r="D6" s="32">
        <v>441</v>
      </c>
      <c r="E6" s="7">
        <v>27</v>
      </c>
      <c r="F6" s="13"/>
      <c r="G6" s="34">
        <v>195</v>
      </c>
      <c r="H6" s="7">
        <v>10</v>
      </c>
      <c r="I6" s="13"/>
      <c r="J6" s="34">
        <v>89</v>
      </c>
      <c r="K6" s="7">
        <v>15</v>
      </c>
      <c r="L6" s="13"/>
      <c r="M6" s="32">
        <v>64</v>
      </c>
      <c r="N6" s="5">
        <v>28</v>
      </c>
      <c r="O6" s="13"/>
      <c r="P6" s="32">
        <v>423</v>
      </c>
      <c r="Q6" s="5">
        <v>13</v>
      </c>
      <c r="R6" s="14">
        <v>166</v>
      </c>
    </row>
    <row r="7" spans="1:18" ht="14.25">
      <c r="A7" s="12">
        <v>91</v>
      </c>
      <c r="B7" s="5">
        <v>9</v>
      </c>
      <c r="C7" s="26"/>
      <c r="D7" s="32">
        <v>468</v>
      </c>
      <c r="E7" s="7">
        <v>13</v>
      </c>
      <c r="F7" s="13"/>
      <c r="G7" s="34">
        <v>205</v>
      </c>
      <c r="H7" s="7">
        <v>21</v>
      </c>
      <c r="I7" s="13"/>
      <c r="J7" s="34">
        <v>104</v>
      </c>
      <c r="K7" s="7">
        <v>18</v>
      </c>
      <c r="L7" s="13"/>
      <c r="M7" s="32">
        <v>92</v>
      </c>
      <c r="N7" s="5">
        <v>28</v>
      </c>
      <c r="O7" s="13"/>
      <c r="P7" s="32">
        <v>179</v>
      </c>
      <c r="Q7" s="5">
        <v>29</v>
      </c>
      <c r="R7" s="14">
        <v>314</v>
      </c>
    </row>
    <row r="8" spans="1:18" ht="14.25">
      <c r="A8" s="12">
        <v>100</v>
      </c>
      <c r="B8" s="21">
        <f>SUM(B1:B7)</f>
        <v>128</v>
      </c>
      <c r="C8" s="26"/>
      <c r="D8" s="32">
        <v>481</v>
      </c>
      <c r="E8" s="7">
        <v>15</v>
      </c>
      <c r="F8" s="13"/>
      <c r="G8" s="34">
        <v>226</v>
      </c>
      <c r="H8" s="8">
        <f>SUM(H1:H7)</f>
        <v>131</v>
      </c>
      <c r="I8" s="13"/>
      <c r="J8" s="34">
        <v>122</v>
      </c>
      <c r="K8" s="7">
        <v>19</v>
      </c>
      <c r="L8" s="24">
        <v>913</v>
      </c>
      <c r="M8" s="32">
        <v>120</v>
      </c>
      <c r="N8" s="5">
        <v>19</v>
      </c>
      <c r="O8" s="13"/>
      <c r="P8" s="32">
        <v>343</v>
      </c>
      <c r="Q8" s="5">
        <v>20</v>
      </c>
      <c r="R8" s="13"/>
    </row>
    <row r="9" spans="1:18" ht="15" thickBot="1">
      <c r="A9" s="16"/>
      <c r="B9" s="29">
        <f>B8/7</f>
        <v>18.285714285714285</v>
      </c>
      <c r="C9" s="27"/>
      <c r="D9" s="32">
        <v>496</v>
      </c>
      <c r="E9" s="8">
        <f>SUM(E1:E8)</f>
        <v>149</v>
      </c>
      <c r="F9" s="13"/>
      <c r="G9" s="35"/>
      <c r="H9" s="28">
        <f>H8/7</f>
        <v>18.714285714285715</v>
      </c>
      <c r="I9" s="17"/>
      <c r="J9" s="34">
        <v>932</v>
      </c>
      <c r="K9" s="7">
        <v>19</v>
      </c>
      <c r="L9" s="13"/>
      <c r="M9" s="32">
        <v>139</v>
      </c>
      <c r="N9" s="5">
        <v>16</v>
      </c>
      <c r="O9" s="13"/>
      <c r="P9" s="32">
        <v>363</v>
      </c>
      <c r="Q9" s="5">
        <v>12</v>
      </c>
      <c r="R9" s="13"/>
    </row>
    <row r="10" spans="4:18" ht="15" thickBot="1">
      <c r="D10" s="16"/>
      <c r="E10" s="28">
        <f>E9/8</f>
        <v>18.625</v>
      </c>
      <c r="F10" s="17"/>
      <c r="J10" s="15">
        <v>951</v>
      </c>
      <c r="K10" s="7">
        <v>23</v>
      </c>
      <c r="L10" s="13"/>
      <c r="M10" s="32">
        <v>155</v>
      </c>
      <c r="N10" s="5">
        <v>11</v>
      </c>
      <c r="O10" s="13"/>
      <c r="P10" s="32">
        <v>375</v>
      </c>
      <c r="Q10" s="5">
        <v>13</v>
      </c>
      <c r="R10" s="13"/>
    </row>
    <row r="11" spans="10:18" ht="14.25">
      <c r="J11" s="15">
        <v>974</v>
      </c>
      <c r="K11" s="7">
        <v>18</v>
      </c>
      <c r="L11" s="13"/>
      <c r="M11" s="32">
        <v>166</v>
      </c>
      <c r="N11" s="5">
        <v>22</v>
      </c>
      <c r="O11" s="13"/>
      <c r="P11" s="32">
        <v>388</v>
      </c>
      <c r="Q11" s="5">
        <v>16</v>
      </c>
      <c r="R11" s="14">
        <v>393</v>
      </c>
    </row>
    <row r="12" spans="10:18" ht="14.25">
      <c r="J12" s="15">
        <v>992</v>
      </c>
      <c r="K12" s="7">
        <v>17</v>
      </c>
      <c r="L12" s="13"/>
      <c r="M12" s="32">
        <v>188</v>
      </c>
      <c r="N12" s="5">
        <v>13</v>
      </c>
      <c r="O12" s="14">
        <v>193</v>
      </c>
      <c r="P12" s="32">
        <v>116</v>
      </c>
      <c r="Q12" s="5">
        <v>26</v>
      </c>
      <c r="R12" s="14">
        <v>105</v>
      </c>
    </row>
    <row r="13" spans="10:18" ht="14.25">
      <c r="J13" s="15">
        <v>1009</v>
      </c>
      <c r="K13" s="7">
        <v>15</v>
      </c>
      <c r="L13" s="13"/>
      <c r="M13" s="32">
        <v>8</v>
      </c>
      <c r="N13" s="21">
        <f>SUM(N1:N12)</f>
        <v>222</v>
      </c>
      <c r="O13" s="46"/>
      <c r="P13" s="32">
        <v>142</v>
      </c>
      <c r="Q13" s="5">
        <v>21</v>
      </c>
      <c r="R13" s="13"/>
    </row>
    <row r="14" spans="10:18" ht="15" thickBot="1">
      <c r="J14" s="15">
        <v>1024</v>
      </c>
      <c r="K14" s="7">
        <v>20</v>
      </c>
      <c r="L14" s="13"/>
      <c r="M14" s="35"/>
      <c r="N14" s="29">
        <v>18.5</v>
      </c>
      <c r="O14" s="47"/>
      <c r="P14" s="32">
        <v>163</v>
      </c>
      <c r="Q14" s="5">
        <v>14</v>
      </c>
      <c r="R14" s="13"/>
    </row>
    <row r="15" spans="10:18" ht="14.25">
      <c r="J15" s="15">
        <v>1044</v>
      </c>
      <c r="K15" s="7">
        <v>18</v>
      </c>
      <c r="L15" s="13"/>
      <c r="P15" s="12">
        <v>177</v>
      </c>
      <c r="Q15" s="5">
        <v>30</v>
      </c>
      <c r="R15" s="13"/>
    </row>
    <row r="16" spans="10:18" ht="14.25">
      <c r="J16" s="15">
        <v>1062</v>
      </c>
      <c r="K16" s="7">
        <v>24</v>
      </c>
      <c r="L16" s="13"/>
      <c r="P16" s="12">
        <v>207</v>
      </c>
      <c r="Q16" s="5">
        <v>21</v>
      </c>
      <c r="R16" s="13"/>
    </row>
    <row r="17" spans="10:18" ht="14.25">
      <c r="J17" s="15">
        <v>1086</v>
      </c>
      <c r="K17" s="7">
        <v>33</v>
      </c>
      <c r="L17" s="13"/>
      <c r="P17" s="12">
        <v>228</v>
      </c>
      <c r="Q17" s="5">
        <v>11</v>
      </c>
      <c r="R17" s="13"/>
    </row>
    <row r="18" spans="10:18" ht="14.25">
      <c r="J18" s="15">
        <v>1119</v>
      </c>
      <c r="K18" s="7">
        <v>11</v>
      </c>
      <c r="L18" s="13"/>
      <c r="P18" s="15">
        <v>239</v>
      </c>
      <c r="Q18" s="7">
        <v>15</v>
      </c>
      <c r="R18" s="13"/>
    </row>
    <row r="19" spans="10:18" ht="14.25">
      <c r="J19" s="15">
        <v>1130</v>
      </c>
      <c r="K19" s="7">
        <v>14</v>
      </c>
      <c r="L19" s="24">
        <v>1141</v>
      </c>
      <c r="P19" s="15">
        <v>254</v>
      </c>
      <c r="Q19" s="7">
        <v>16</v>
      </c>
      <c r="R19" s="24">
        <v>226</v>
      </c>
    </row>
    <row r="20" spans="10:18" ht="14.25">
      <c r="J20" s="15">
        <v>110</v>
      </c>
      <c r="K20" s="7">
        <v>28</v>
      </c>
      <c r="L20" s="24">
        <v>107</v>
      </c>
      <c r="P20" s="15">
        <v>242</v>
      </c>
      <c r="Q20" s="7">
        <v>20</v>
      </c>
      <c r="R20" s="13"/>
    </row>
    <row r="21" spans="10:18" ht="14.25">
      <c r="J21" s="15">
        <v>138</v>
      </c>
      <c r="K21" s="7">
        <v>17</v>
      </c>
      <c r="L21" s="24">
        <v>165</v>
      </c>
      <c r="P21" s="15">
        <v>262</v>
      </c>
      <c r="Q21" s="7">
        <v>12</v>
      </c>
      <c r="R21" s="13"/>
    </row>
    <row r="22" spans="10:18" ht="14.25">
      <c r="J22" s="15">
        <v>155</v>
      </c>
      <c r="K22" s="7">
        <v>18</v>
      </c>
      <c r="L22" s="24">
        <v>104</v>
      </c>
      <c r="P22" s="15">
        <v>274</v>
      </c>
      <c r="Q22" s="7">
        <v>18</v>
      </c>
      <c r="R22" s="13"/>
    </row>
    <row r="23" spans="10:18" ht="14.25">
      <c r="J23" s="15">
        <v>112</v>
      </c>
      <c r="K23" s="7">
        <v>19</v>
      </c>
      <c r="L23" s="13"/>
      <c r="P23" s="15">
        <v>292</v>
      </c>
      <c r="Q23" s="7">
        <v>19</v>
      </c>
      <c r="R23" s="13"/>
    </row>
    <row r="24" spans="10:18" ht="14.25">
      <c r="J24" s="15">
        <v>131</v>
      </c>
      <c r="K24" s="7">
        <v>14</v>
      </c>
      <c r="L24" s="13"/>
      <c r="P24" s="15">
        <v>311</v>
      </c>
      <c r="Q24" s="7">
        <v>12</v>
      </c>
      <c r="R24" s="13"/>
    </row>
    <row r="25" spans="10:18" ht="14.25">
      <c r="J25" s="15">
        <v>145</v>
      </c>
      <c r="K25" s="7">
        <v>18</v>
      </c>
      <c r="L25" s="13"/>
      <c r="P25" s="15">
        <v>323</v>
      </c>
      <c r="Q25" s="7">
        <v>28</v>
      </c>
      <c r="R25" s="13"/>
    </row>
    <row r="26" spans="10:18" ht="14.25">
      <c r="J26" s="15">
        <v>163</v>
      </c>
      <c r="K26" s="7">
        <v>17</v>
      </c>
      <c r="L26" s="13"/>
      <c r="P26" s="15">
        <v>351</v>
      </c>
      <c r="Q26" s="7">
        <v>16</v>
      </c>
      <c r="R26" s="13"/>
    </row>
    <row r="27" spans="10:18" ht="14.25">
      <c r="J27" s="15">
        <v>180</v>
      </c>
      <c r="K27" s="7">
        <v>17</v>
      </c>
      <c r="L27" s="13"/>
      <c r="P27" s="15">
        <v>367</v>
      </c>
      <c r="Q27" s="7">
        <v>13</v>
      </c>
      <c r="R27" s="24">
        <v>393</v>
      </c>
    </row>
    <row r="28" spans="10:18" ht="14.25">
      <c r="J28" s="15">
        <v>197</v>
      </c>
      <c r="K28" s="7">
        <v>19</v>
      </c>
      <c r="L28" s="24">
        <v>203</v>
      </c>
      <c r="P28" s="15">
        <v>380</v>
      </c>
      <c r="Q28" s="7">
        <v>29</v>
      </c>
      <c r="R28" s="24">
        <v>254</v>
      </c>
    </row>
    <row r="29" spans="10:18" ht="14.25">
      <c r="J29" s="15">
        <v>124</v>
      </c>
      <c r="K29" s="7">
        <v>25</v>
      </c>
      <c r="L29" s="24">
        <v>105</v>
      </c>
      <c r="P29" s="15">
        <v>270</v>
      </c>
      <c r="Q29" s="7">
        <v>35</v>
      </c>
      <c r="R29" s="13"/>
    </row>
    <row r="30" spans="10:18" ht="14.25">
      <c r="J30" s="15">
        <v>149</v>
      </c>
      <c r="K30" s="7">
        <v>16</v>
      </c>
      <c r="L30" s="13"/>
      <c r="P30" s="15">
        <v>305</v>
      </c>
      <c r="Q30" s="7">
        <v>20</v>
      </c>
      <c r="R30" s="13"/>
    </row>
    <row r="31" spans="10:18" ht="14.25">
      <c r="J31" s="15">
        <v>165</v>
      </c>
      <c r="K31" s="7">
        <v>16</v>
      </c>
      <c r="L31" s="13"/>
      <c r="P31" s="15">
        <v>325</v>
      </c>
      <c r="Q31" s="7">
        <v>14</v>
      </c>
      <c r="R31" s="13"/>
    </row>
    <row r="32" spans="10:18" ht="14.25">
      <c r="J32" s="15">
        <v>181</v>
      </c>
      <c r="K32" s="8">
        <f>SUM(K1:K31)</f>
        <v>577</v>
      </c>
      <c r="L32" s="13"/>
      <c r="P32" s="15">
        <v>339</v>
      </c>
      <c r="Q32" s="7">
        <v>20</v>
      </c>
      <c r="R32" s="13"/>
    </row>
    <row r="33" spans="10:18" ht="15" thickBot="1">
      <c r="J33" s="16"/>
      <c r="K33" s="28">
        <f>K32/31</f>
        <v>18.612903225806452</v>
      </c>
      <c r="L33" s="17"/>
      <c r="P33" s="15">
        <v>359</v>
      </c>
      <c r="Q33" s="7">
        <v>26</v>
      </c>
      <c r="R33" s="13"/>
    </row>
    <row r="34" spans="16:18" ht="14.25">
      <c r="P34" s="15">
        <v>385</v>
      </c>
      <c r="Q34" s="7">
        <v>22</v>
      </c>
      <c r="R34" s="13"/>
    </row>
    <row r="35" spans="16:18" ht="14.25">
      <c r="P35" s="15">
        <v>407</v>
      </c>
      <c r="Q35" s="7">
        <v>17</v>
      </c>
      <c r="R35" s="13"/>
    </row>
    <row r="36" spans="16:18" ht="14.25">
      <c r="P36" s="15">
        <v>424</v>
      </c>
      <c r="Q36" s="7">
        <v>20</v>
      </c>
      <c r="R36" s="13"/>
    </row>
    <row r="37" spans="16:18" ht="14.25">
      <c r="P37" s="15">
        <v>444</v>
      </c>
      <c r="Q37" s="7">
        <v>19</v>
      </c>
      <c r="R37" s="13"/>
    </row>
    <row r="38" spans="16:18" ht="14.25">
      <c r="P38" s="15">
        <v>463</v>
      </c>
      <c r="Q38" s="7">
        <v>20</v>
      </c>
      <c r="R38" s="37">
        <f>40*250</f>
        <v>10000</v>
      </c>
    </row>
    <row r="39" spans="16:18" ht="14.25">
      <c r="P39" s="15">
        <v>483</v>
      </c>
      <c r="Q39" s="8">
        <f>SUM(Q1:Q38)</f>
        <v>716</v>
      </c>
      <c r="R39" s="13"/>
    </row>
    <row r="40" spans="16:18" ht="15" thickBot="1">
      <c r="P40" s="16"/>
      <c r="Q40" s="28">
        <f>Q39/38</f>
        <v>18.842105263157894</v>
      </c>
      <c r="R40" s="38">
        <f>SUM(Q28:Q38)</f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A1">
      <selection activeCell="K55" sqref="K55"/>
    </sheetView>
  </sheetViews>
  <sheetFormatPr defaultColWidth="9.140625" defaultRowHeight="15"/>
  <sheetData>
    <row r="1" spans="1:18" ht="14.25">
      <c r="A1" s="9">
        <v>202</v>
      </c>
      <c r="B1" s="10">
        <v>18</v>
      </c>
      <c r="C1" s="25"/>
      <c r="D1" s="39">
        <v>3</v>
      </c>
      <c r="E1" s="23">
        <v>23</v>
      </c>
      <c r="F1" s="11"/>
      <c r="G1" s="31">
        <v>61</v>
      </c>
      <c r="H1" s="10">
        <v>14</v>
      </c>
      <c r="I1" s="11"/>
      <c r="J1" s="39">
        <v>720</v>
      </c>
      <c r="K1" s="23">
        <v>21</v>
      </c>
      <c r="L1" s="11"/>
      <c r="M1" s="31">
        <v>66</v>
      </c>
      <c r="N1" s="10">
        <v>21</v>
      </c>
      <c r="O1" s="43">
        <v>71</v>
      </c>
      <c r="P1" s="39">
        <v>149</v>
      </c>
      <c r="Q1" s="23">
        <v>16</v>
      </c>
      <c r="R1" s="11"/>
    </row>
    <row r="2" spans="1:18" ht="14.25">
      <c r="A2" s="12">
        <v>220</v>
      </c>
      <c r="B2" s="5">
        <v>27</v>
      </c>
      <c r="C2" s="26"/>
      <c r="D2" s="34">
        <v>26</v>
      </c>
      <c r="E2" s="7">
        <v>25</v>
      </c>
      <c r="F2" s="13"/>
      <c r="G2" s="32">
        <v>75</v>
      </c>
      <c r="H2" s="5">
        <v>21</v>
      </c>
      <c r="I2" s="14">
        <v>468</v>
      </c>
      <c r="J2" s="34">
        <v>741</v>
      </c>
      <c r="K2" s="7">
        <v>17</v>
      </c>
      <c r="L2" s="24">
        <v>108</v>
      </c>
      <c r="M2" s="32">
        <v>16</v>
      </c>
      <c r="N2" s="5">
        <v>11</v>
      </c>
      <c r="O2" s="13"/>
      <c r="P2" s="34">
        <v>31</v>
      </c>
      <c r="Q2" s="7">
        <v>22</v>
      </c>
      <c r="R2" s="13"/>
    </row>
    <row r="3" spans="1:18" ht="14.25">
      <c r="A3" s="12">
        <v>247</v>
      </c>
      <c r="B3" s="5">
        <v>16</v>
      </c>
      <c r="C3" s="26"/>
      <c r="D3" s="34">
        <v>51</v>
      </c>
      <c r="E3" s="7">
        <v>16</v>
      </c>
      <c r="F3" s="13"/>
      <c r="G3" s="32">
        <v>489</v>
      </c>
      <c r="H3" s="5">
        <v>23</v>
      </c>
      <c r="I3" s="13"/>
      <c r="J3" s="34">
        <v>125</v>
      </c>
      <c r="K3" s="7">
        <v>25</v>
      </c>
      <c r="L3" s="13"/>
      <c r="M3" s="32">
        <v>27</v>
      </c>
      <c r="N3" s="5">
        <v>11</v>
      </c>
      <c r="O3" s="13"/>
      <c r="P3" s="34">
        <v>53</v>
      </c>
      <c r="Q3" s="7">
        <v>27</v>
      </c>
      <c r="R3" s="13"/>
    </row>
    <row r="4" spans="1:18" ht="14.25">
      <c r="A4" s="12">
        <v>263</v>
      </c>
      <c r="B4" s="5">
        <v>23</v>
      </c>
      <c r="C4" s="26"/>
      <c r="D4" s="34">
        <v>67</v>
      </c>
      <c r="E4" s="7">
        <v>20</v>
      </c>
      <c r="F4" s="13"/>
      <c r="G4" s="32">
        <v>512</v>
      </c>
      <c r="H4" s="5">
        <v>6</v>
      </c>
      <c r="I4" s="13"/>
      <c r="J4" s="34">
        <v>150</v>
      </c>
      <c r="K4" s="7">
        <v>18</v>
      </c>
      <c r="L4" s="13"/>
      <c r="M4" s="32">
        <v>38</v>
      </c>
      <c r="N4" s="5">
        <v>24</v>
      </c>
      <c r="O4" s="13"/>
      <c r="P4" s="34">
        <v>132</v>
      </c>
      <c r="Q4" s="7">
        <f aca="true" t="shared" si="0" ref="Q4:Q37">P5-P4</f>
        <v>26</v>
      </c>
      <c r="R4" s="13"/>
    </row>
    <row r="5" spans="1:18" ht="14.25">
      <c r="A5" s="12">
        <v>286</v>
      </c>
      <c r="B5" s="5">
        <v>20</v>
      </c>
      <c r="C5" s="26"/>
      <c r="D5" s="34">
        <v>87</v>
      </c>
      <c r="E5" s="7">
        <v>15</v>
      </c>
      <c r="F5" s="13"/>
      <c r="G5" s="32">
        <v>518</v>
      </c>
      <c r="H5" s="5">
        <v>26</v>
      </c>
      <c r="I5" s="13"/>
      <c r="J5" s="34">
        <v>168</v>
      </c>
      <c r="K5" s="7">
        <v>13</v>
      </c>
      <c r="L5" s="13"/>
      <c r="M5" s="32">
        <v>62</v>
      </c>
      <c r="N5" s="5">
        <v>12</v>
      </c>
      <c r="O5" s="13"/>
      <c r="P5" s="34">
        <v>158</v>
      </c>
      <c r="Q5" s="7">
        <f t="shared" si="0"/>
        <v>26</v>
      </c>
      <c r="R5" s="13"/>
    </row>
    <row r="6" spans="1:18" ht="14.25">
      <c r="A6" s="12">
        <v>306</v>
      </c>
      <c r="B6" s="5">
        <v>15</v>
      </c>
      <c r="C6" s="26"/>
      <c r="D6" s="34">
        <v>112</v>
      </c>
      <c r="E6" s="7">
        <v>21</v>
      </c>
      <c r="F6" s="24">
        <v>80</v>
      </c>
      <c r="G6" s="32">
        <v>544</v>
      </c>
      <c r="H6" s="5">
        <v>18</v>
      </c>
      <c r="I6" s="13"/>
      <c r="J6" s="34">
        <v>181</v>
      </c>
      <c r="K6" s="7">
        <v>25</v>
      </c>
      <c r="L6" s="13"/>
      <c r="M6" s="32">
        <v>74</v>
      </c>
      <c r="N6" s="5">
        <v>21</v>
      </c>
      <c r="O6" s="13"/>
      <c r="P6" s="34">
        <v>184</v>
      </c>
      <c r="Q6" s="7">
        <f t="shared" si="0"/>
        <v>24</v>
      </c>
      <c r="R6" s="13"/>
    </row>
    <row r="7" spans="1:18" ht="14.25">
      <c r="A7" s="12">
        <v>321</v>
      </c>
      <c r="B7" s="5">
        <v>15</v>
      </c>
      <c r="C7" s="26"/>
      <c r="D7" s="34">
        <v>101</v>
      </c>
      <c r="E7" s="7">
        <v>15</v>
      </c>
      <c r="F7" s="13"/>
      <c r="G7" s="32">
        <v>562</v>
      </c>
      <c r="H7" s="5">
        <v>13</v>
      </c>
      <c r="I7" s="13"/>
      <c r="J7" s="34">
        <v>206</v>
      </c>
      <c r="K7" s="7">
        <v>18</v>
      </c>
      <c r="L7" s="13"/>
      <c r="M7" s="32">
        <v>95</v>
      </c>
      <c r="N7" s="5">
        <v>20</v>
      </c>
      <c r="O7" s="13"/>
      <c r="P7" s="34">
        <v>208</v>
      </c>
      <c r="Q7" s="7">
        <f t="shared" si="0"/>
        <v>24</v>
      </c>
      <c r="R7" s="13"/>
    </row>
    <row r="8" spans="1:18" ht="14.25">
      <c r="A8" s="12">
        <v>336</v>
      </c>
      <c r="B8" s="5">
        <v>21</v>
      </c>
      <c r="C8" s="26"/>
      <c r="D8" s="34">
        <v>116</v>
      </c>
      <c r="E8" s="7">
        <v>25</v>
      </c>
      <c r="F8" s="24">
        <v>80</v>
      </c>
      <c r="G8" s="32">
        <v>575</v>
      </c>
      <c r="H8" s="5">
        <v>15</v>
      </c>
      <c r="I8" s="13"/>
      <c r="J8" s="34">
        <v>224</v>
      </c>
      <c r="K8" s="7">
        <v>20</v>
      </c>
      <c r="L8" s="13"/>
      <c r="M8" s="32">
        <v>115</v>
      </c>
      <c r="N8" s="5">
        <v>20</v>
      </c>
      <c r="O8" s="13"/>
      <c r="P8" s="34">
        <v>232</v>
      </c>
      <c r="Q8" s="7">
        <f t="shared" si="0"/>
        <v>10</v>
      </c>
      <c r="R8" s="13"/>
    </row>
    <row r="9" spans="1:18" ht="14.25">
      <c r="A9" s="12">
        <v>357</v>
      </c>
      <c r="B9" s="21">
        <f>SUM(B1:B8)</f>
        <v>155</v>
      </c>
      <c r="C9" s="26"/>
      <c r="D9" s="34">
        <v>105</v>
      </c>
      <c r="E9" s="7">
        <v>24</v>
      </c>
      <c r="F9" s="13"/>
      <c r="G9" s="32">
        <v>590</v>
      </c>
      <c r="H9" s="5">
        <v>26</v>
      </c>
      <c r="I9" s="13"/>
      <c r="J9" s="34">
        <v>244</v>
      </c>
      <c r="K9" s="7">
        <v>24</v>
      </c>
      <c r="L9" s="13"/>
      <c r="M9" s="32">
        <v>135</v>
      </c>
      <c r="N9" s="5">
        <v>21</v>
      </c>
      <c r="O9" s="13"/>
      <c r="P9" s="34">
        <v>242</v>
      </c>
      <c r="Q9" s="7">
        <f t="shared" si="0"/>
        <v>14</v>
      </c>
      <c r="R9" s="13"/>
    </row>
    <row r="10" spans="1:18" ht="15" thickBot="1">
      <c r="A10" s="16"/>
      <c r="B10" s="29">
        <f>B9/8</f>
        <v>19.375</v>
      </c>
      <c r="C10" s="27"/>
      <c r="D10" s="34">
        <v>129</v>
      </c>
      <c r="E10" s="7">
        <v>24</v>
      </c>
      <c r="F10" s="13"/>
      <c r="G10" s="32">
        <v>616</v>
      </c>
      <c r="H10" s="5">
        <v>25</v>
      </c>
      <c r="I10" s="13"/>
      <c r="J10" s="34">
        <v>268</v>
      </c>
      <c r="K10" s="7">
        <v>20</v>
      </c>
      <c r="L10" s="13"/>
      <c r="M10" s="32">
        <v>156</v>
      </c>
      <c r="N10" s="5">
        <v>13</v>
      </c>
      <c r="O10" s="13"/>
      <c r="P10" s="34">
        <v>256</v>
      </c>
      <c r="Q10" s="7">
        <f t="shared" si="0"/>
        <v>22</v>
      </c>
      <c r="R10" s="13"/>
    </row>
    <row r="11" spans="4:18" ht="14.25">
      <c r="D11" s="15">
        <v>153</v>
      </c>
      <c r="E11" s="7">
        <v>16</v>
      </c>
      <c r="F11" s="13"/>
      <c r="G11" s="32">
        <v>641</v>
      </c>
      <c r="H11" s="5">
        <v>26</v>
      </c>
      <c r="I11" s="13"/>
      <c r="J11" s="34">
        <v>288</v>
      </c>
      <c r="K11" s="7">
        <v>15</v>
      </c>
      <c r="L11" s="13"/>
      <c r="M11" s="32">
        <v>169</v>
      </c>
      <c r="N11" s="21">
        <v>24</v>
      </c>
      <c r="O11" s="14">
        <v>511</v>
      </c>
      <c r="P11" s="34">
        <v>278</v>
      </c>
      <c r="Q11" s="7">
        <f t="shared" si="0"/>
        <v>12</v>
      </c>
      <c r="R11" s="13"/>
    </row>
    <row r="12" spans="4:18" ht="14.25">
      <c r="D12" s="15">
        <v>169</v>
      </c>
      <c r="E12" s="7">
        <v>14</v>
      </c>
      <c r="F12" s="24">
        <v>17</v>
      </c>
      <c r="G12" s="32">
        <v>667</v>
      </c>
      <c r="H12" s="5">
        <v>18</v>
      </c>
      <c r="I12" s="13"/>
      <c r="J12" s="34">
        <v>303</v>
      </c>
      <c r="K12" s="7">
        <v>16</v>
      </c>
      <c r="L12" s="13"/>
      <c r="M12" s="32">
        <v>535</v>
      </c>
      <c r="N12" s="5">
        <v>23</v>
      </c>
      <c r="O12" s="13"/>
      <c r="P12" s="34">
        <v>290</v>
      </c>
      <c r="Q12" s="7">
        <f t="shared" si="0"/>
        <v>10</v>
      </c>
      <c r="R12" s="13"/>
    </row>
    <row r="13" spans="4:18" ht="14.25">
      <c r="D13" s="15">
        <v>31</v>
      </c>
      <c r="E13" s="7">
        <v>26</v>
      </c>
      <c r="F13" s="13"/>
      <c r="G13" s="32">
        <v>685</v>
      </c>
      <c r="H13" s="5">
        <v>23</v>
      </c>
      <c r="I13" s="13"/>
      <c r="J13" s="34">
        <v>319</v>
      </c>
      <c r="K13" s="8">
        <f>SUM(K1:K12)</f>
        <v>232</v>
      </c>
      <c r="L13" s="13"/>
      <c r="M13" s="32">
        <v>558</v>
      </c>
      <c r="N13" s="5">
        <v>19</v>
      </c>
      <c r="O13" s="13"/>
      <c r="P13" s="34">
        <v>300</v>
      </c>
      <c r="Q13" s="7">
        <f t="shared" si="0"/>
        <v>27</v>
      </c>
      <c r="R13" s="13"/>
    </row>
    <row r="14" spans="4:18" ht="15" thickBot="1">
      <c r="D14" s="15">
        <v>57</v>
      </c>
      <c r="E14" s="7">
        <v>24</v>
      </c>
      <c r="F14" s="13"/>
      <c r="G14" s="32">
        <v>708</v>
      </c>
      <c r="H14" s="5">
        <v>18</v>
      </c>
      <c r="I14" s="13"/>
      <c r="J14" s="35"/>
      <c r="K14" s="28">
        <f>K13/12</f>
        <v>19.333333333333332</v>
      </c>
      <c r="L14" s="17"/>
      <c r="M14" s="32">
        <v>577</v>
      </c>
      <c r="N14" s="5">
        <v>24</v>
      </c>
      <c r="O14" s="13"/>
      <c r="P14" s="34">
        <v>327</v>
      </c>
      <c r="Q14" s="7">
        <f t="shared" si="0"/>
        <v>27</v>
      </c>
      <c r="R14" s="13"/>
    </row>
    <row r="15" spans="4:18" ht="14.25">
      <c r="D15" s="15">
        <v>81</v>
      </c>
      <c r="E15" s="7">
        <v>20</v>
      </c>
      <c r="F15" s="13"/>
      <c r="G15" s="32">
        <v>726</v>
      </c>
      <c r="H15" s="5">
        <v>18</v>
      </c>
      <c r="I15" s="13"/>
      <c r="M15" s="12">
        <v>601</v>
      </c>
      <c r="N15" s="5">
        <v>19</v>
      </c>
      <c r="O15" s="13"/>
      <c r="P15" s="34">
        <v>354</v>
      </c>
      <c r="Q15" s="7">
        <f t="shared" si="0"/>
        <v>22</v>
      </c>
      <c r="R15" s="13"/>
    </row>
    <row r="16" spans="4:18" ht="14.25">
      <c r="D16" s="15">
        <v>101</v>
      </c>
      <c r="E16" s="7">
        <v>17</v>
      </c>
      <c r="F16" s="13"/>
      <c r="G16" s="32">
        <v>744</v>
      </c>
      <c r="H16" s="21">
        <f>SUM(H1:H15)</f>
        <v>290</v>
      </c>
      <c r="I16" s="13"/>
      <c r="M16" s="12">
        <v>620</v>
      </c>
      <c r="N16" s="5">
        <v>19</v>
      </c>
      <c r="O16" s="13"/>
      <c r="P16" s="34">
        <v>376</v>
      </c>
      <c r="Q16" s="7">
        <f t="shared" si="0"/>
        <v>18</v>
      </c>
      <c r="R16" s="13"/>
    </row>
    <row r="17" spans="4:18" ht="15" thickBot="1">
      <c r="D17" s="15">
        <v>118</v>
      </c>
      <c r="E17" s="7">
        <v>15</v>
      </c>
      <c r="F17" s="13"/>
      <c r="G17" s="35"/>
      <c r="H17" s="29">
        <f>H16/15</f>
        <v>19.333333333333332</v>
      </c>
      <c r="I17" s="17"/>
      <c r="M17" s="12">
        <v>639</v>
      </c>
      <c r="N17" s="5">
        <v>21</v>
      </c>
      <c r="O17" s="13"/>
      <c r="P17" s="34">
        <v>394</v>
      </c>
      <c r="Q17" s="7">
        <f t="shared" si="0"/>
        <v>24</v>
      </c>
      <c r="R17" s="13"/>
    </row>
    <row r="18" spans="4:18" ht="14.25">
      <c r="D18" s="15">
        <v>133</v>
      </c>
      <c r="E18" s="7">
        <v>24</v>
      </c>
      <c r="F18" s="13"/>
      <c r="M18" s="12">
        <v>660</v>
      </c>
      <c r="N18" s="5">
        <v>14</v>
      </c>
      <c r="O18" s="13"/>
      <c r="P18" s="34">
        <v>418</v>
      </c>
      <c r="Q18" s="7">
        <f t="shared" si="0"/>
        <v>18</v>
      </c>
      <c r="R18" s="13"/>
    </row>
    <row r="19" spans="4:18" ht="14.25">
      <c r="D19" s="15">
        <v>157</v>
      </c>
      <c r="E19" s="7">
        <v>21</v>
      </c>
      <c r="F19" s="13"/>
      <c r="M19" s="12">
        <v>674</v>
      </c>
      <c r="N19" s="5">
        <v>18</v>
      </c>
      <c r="O19" s="13"/>
      <c r="P19" s="34">
        <v>436</v>
      </c>
      <c r="Q19" s="7">
        <f t="shared" si="0"/>
        <v>25</v>
      </c>
      <c r="R19" s="13"/>
    </row>
    <row r="20" spans="4:18" ht="14.25">
      <c r="D20" s="15">
        <v>178</v>
      </c>
      <c r="E20" s="7">
        <v>16</v>
      </c>
      <c r="F20" s="13"/>
      <c r="M20" s="12">
        <v>691</v>
      </c>
      <c r="N20" s="5">
        <v>31</v>
      </c>
      <c r="O20" s="13"/>
      <c r="P20" s="34">
        <v>461</v>
      </c>
      <c r="Q20" s="7">
        <f t="shared" si="0"/>
        <v>22</v>
      </c>
      <c r="R20" s="13"/>
    </row>
    <row r="21" spans="4:18" ht="14.25">
      <c r="D21" s="15">
        <v>36</v>
      </c>
      <c r="E21" s="7">
        <v>9</v>
      </c>
      <c r="F21" s="13"/>
      <c r="M21" s="12">
        <v>722</v>
      </c>
      <c r="N21" s="5">
        <v>20</v>
      </c>
      <c r="O21" s="13"/>
      <c r="P21" s="34">
        <v>483</v>
      </c>
      <c r="Q21" s="7">
        <f t="shared" si="0"/>
        <v>15</v>
      </c>
      <c r="R21" s="13"/>
    </row>
    <row r="22" spans="4:18" ht="14.25">
      <c r="D22" s="15">
        <v>45</v>
      </c>
      <c r="E22" s="7">
        <v>19</v>
      </c>
      <c r="F22" s="13"/>
      <c r="M22" s="12">
        <v>742</v>
      </c>
      <c r="N22" s="5">
        <v>18</v>
      </c>
      <c r="O22" s="13"/>
      <c r="P22" s="34">
        <v>498</v>
      </c>
      <c r="Q22" s="7">
        <f t="shared" si="0"/>
        <v>18</v>
      </c>
      <c r="R22" s="13"/>
    </row>
    <row r="23" spans="4:18" ht="14.25">
      <c r="D23" s="15">
        <v>19</v>
      </c>
      <c r="E23" s="7">
        <v>11</v>
      </c>
      <c r="F23" s="13"/>
      <c r="M23" s="12">
        <v>760</v>
      </c>
      <c r="N23" s="5">
        <v>17</v>
      </c>
      <c r="O23" s="13"/>
      <c r="P23" s="34">
        <v>516</v>
      </c>
      <c r="Q23" s="7">
        <f t="shared" si="0"/>
        <v>9</v>
      </c>
      <c r="R23" s="13"/>
    </row>
    <row r="24" spans="4:18" ht="14.25">
      <c r="D24" s="15">
        <v>30</v>
      </c>
      <c r="E24" s="7">
        <v>31</v>
      </c>
      <c r="F24" s="13"/>
      <c r="M24" s="12">
        <v>777</v>
      </c>
      <c r="N24" s="5">
        <v>26</v>
      </c>
      <c r="O24" s="13"/>
      <c r="P24" s="34">
        <v>525</v>
      </c>
      <c r="Q24" s="7">
        <f t="shared" si="0"/>
        <v>17</v>
      </c>
      <c r="R24" s="13"/>
    </row>
    <row r="25" spans="4:18" ht="14.25">
      <c r="D25" s="15">
        <v>61</v>
      </c>
      <c r="E25" s="7">
        <v>21</v>
      </c>
      <c r="F25" s="13"/>
      <c r="M25" s="12">
        <v>803</v>
      </c>
      <c r="N25" s="5">
        <v>17</v>
      </c>
      <c r="O25" s="14">
        <v>814</v>
      </c>
      <c r="P25" s="34">
        <v>542</v>
      </c>
      <c r="Q25" s="7">
        <f t="shared" si="0"/>
        <v>12</v>
      </c>
      <c r="R25" s="13"/>
    </row>
    <row r="26" spans="4:18" ht="14.25">
      <c r="D26" s="15">
        <v>82</v>
      </c>
      <c r="E26" s="7">
        <v>14</v>
      </c>
      <c r="F26" s="13"/>
      <c r="M26" s="12">
        <v>6</v>
      </c>
      <c r="N26" s="5">
        <v>13</v>
      </c>
      <c r="O26" s="13"/>
      <c r="P26" s="34">
        <v>554</v>
      </c>
      <c r="Q26" s="7">
        <f t="shared" si="0"/>
        <v>12</v>
      </c>
      <c r="R26" s="13"/>
    </row>
    <row r="27" spans="4:18" ht="14.25">
      <c r="D27" s="15">
        <v>96</v>
      </c>
      <c r="E27" s="7">
        <v>11</v>
      </c>
      <c r="F27" s="13"/>
      <c r="M27" s="12">
        <v>19</v>
      </c>
      <c r="N27" s="5">
        <v>23</v>
      </c>
      <c r="O27" s="13"/>
      <c r="P27" s="34">
        <v>566</v>
      </c>
      <c r="Q27" s="7">
        <f t="shared" si="0"/>
        <v>15</v>
      </c>
      <c r="R27" s="13"/>
    </row>
    <row r="28" spans="4:18" ht="14.25">
      <c r="D28" s="15">
        <v>107</v>
      </c>
      <c r="E28" s="7">
        <v>22</v>
      </c>
      <c r="F28" s="13"/>
      <c r="M28" s="12">
        <v>42</v>
      </c>
      <c r="N28" s="5">
        <v>23</v>
      </c>
      <c r="O28" s="13"/>
      <c r="P28" s="34">
        <v>581</v>
      </c>
      <c r="Q28" s="7">
        <f t="shared" si="0"/>
        <v>24</v>
      </c>
      <c r="R28" s="13"/>
    </row>
    <row r="29" spans="4:18" ht="14.25">
      <c r="D29" s="15">
        <v>129</v>
      </c>
      <c r="E29" s="7">
        <v>19</v>
      </c>
      <c r="F29" s="13"/>
      <c r="M29" s="12">
        <v>65</v>
      </c>
      <c r="N29" s="5">
        <v>31</v>
      </c>
      <c r="O29" s="13"/>
      <c r="P29" s="34">
        <v>605</v>
      </c>
      <c r="Q29" s="7">
        <f t="shared" si="0"/>
        <v>24</v>
      </c>
      <c r="R29" s="13"/>
    </row>
    <row r="30" spans="4:18" ht="14.25">
      <c r="D30" s="15">
        <v>148</v>
      </c>
      <c r="E30" s="7">
        <v>15</v>
      </c>
      <c r="F30" s="13"/>
      <c r="M30" s="12">
        <v>96</v>
      </c>
      <c r="N30" s="5">
        <v>25</v>
      </c>
      <c r="O30" s="13"/>
      <c r="P30" s="34">
        <v>629</v>
      </c>
      <c r="Q30" s="7">
        <f t="shared" si="0"/>
        <v>14</v>
      </c>
      <c r="R30" s="13"/>
    </row>
    <row r="31" spans="4:18" ht="14.25">
      <c r="D31" s="15">
        <v>163</v>
      </c>
      <c r="E31" s="7">
        <v>13</v>
      </c>
      <c r="F31" s="13"/>
      <c r="M31" s="12">
        <v>121</v>
      </c>
      <c r="N31" s="5">
        <v>15</v>
      </c>
      <c r="O31" s="13"/>
      <c r="P31" s="34">
        <v>643</v>
      </c>
      <c r="Q31" s="7">
        <f t="shared" si="0"/>
        <v>11</v>
      </c>
      <c r="R31" s="13"/>
    </row>
    <row r="32" spans="4:18" ht="14.25">
      <c r="D32" s="15">
        <v>176</v>
      </c>
      <c r="E32" s="7">
        <v>30</v>
      </c>
      <c r="F32" s="13"/>
      <c r="M32" s="12">
        <v>136</v>
      </c>
      <c r="N32" s="5">
        <v>21</v>
      </c>
      <c r="O32" s="13"/>
      <c r="P32" s="34">
        <v>654</v>
      </c>
      <c r="Q32" s="7">
        <f t="shared" si="0"/>
        <v>21</v>
      </c>
      <c r="R32" s="13"/>
    </row>
    <row r="33" spans="4:18" ht="14.25">
      <c r="D33" s="15">
        <v>206</v>
      </c>
      <c r="E33" s="7">
        <v>22</v>
      </c>
      <c r="F33" s="13"/>
      <c r="M33" s="12">
        <v>157</v>
      </c>
      <c r="N33" s="5">
        <v>14</v>
      </c>
      <c r="O33" s="13"/>
      <c r="P33" s="34">
        <v>675</v>
      </c>
      <c r="Q33" s="7">
        <f t="shared" si="0"/>
        <v>20</v>
      </c>
      <c r="R33" s="13"/>
    </row>
    <row r="34" spans="4:18" ht="14.25">
      <c r="D34" s="15">
        <v>228</v>
      </c>
      <c r="E34" s="7">
        <v>22</v>
      </c>
      <c r="F34" s="13"/>
      <c r="M34" s="12">
        <v>171</v>
      </c>
      <c r="N34" s="5">
        <v>21</v>
      </c>
      <c r="O34" s="13"/>
      <c r="P34" s="34">
        <v>695</v>
      </c>
      <c r="Q34" s="7">
        <f t="shared" si="0"/>
        <v>19</v>
      </c>
      <c r="R34" s="13"/>
    </row>
    <row r="35" spans="4:18" ht="14.25">
      <c r="D35" s="15">
        <v>256</v>
      </c>
      <c r="E35" s="7">
        <v>28</v>
      </c>
      <c r="F35" s="13"/>
      <c r="M35" s="12">
        <v>192</v>
      </c>
      <c r="N35" s="5">
        <v>16</v>
      </c>
      <c r="O35" s="13"/>
      <c r="P35" s="34">
        <v>714</v>
      </c>
      <c r="Q35" s="7">
        <f t="shared" si="0"/>
        <v>27</v>
      </c>
      <c r="R35" s="13"/>
    </row>
    <row r="36" spans="4:18" ht="14.25">
      <c r="D36" s="15">
        <v>283</v>
      </c>
      <c r="E36" s="7">
        <v>22</v>
      </c>
      <c r="F36" s="13"/>
      <c r="M36" s="12">
        <v>208</v>
      </c>
      <c r="N36" s="5">
        <v>16</v>
      </c>
      <c r="O36" s="13"/>
      <c r="P36" s="34">
        <v>741</v>
      </c>
      <c r="Q36" s="7">
        <f t="shared" si="0"/>
        <v>20</v>
      </c>
      <c r="R36" s="13"/>
    </row>
    <row r="37" spans="4:18" ht="14.25">
      <c r="D37" s="15">
        <v>305</v>
      </c>
      <c r="E37" s="7">
        <v>24</v>
      </c>
      <c r="F37" s="13"/>
      <c r="M37" s="12">
        <v>224</v>
      </c>
      <c r="N37" s="5">
        <v>25</v>
      </c>
      <c r="O37" s="13"/>
      <c r="P37" s="34">
        <v>761</v>
      </c>
      <c r="Q37" s="7">
        <f t="shared" si="0"/>
        <v>12</v>
      </c>
      <c r="R37" s="13"/>
    </row>
    <row r="38" spans="4:18" ht="14.25">
      <c r="D38" s="15">
        <v>329</v>
      </c>
      <c r="E38" s="7">
        <v>21</v>
      </c>
      <c r="F38" s="13"/>
      <c r="M38" s="12">
        <v>249</v>
      </c>
      <c r="N38" s="5">
        <v>12</v>
      </c>
      <c r="O38" s="13"/>
      <c r="P38" s="34">
        <v>773</v>
      </c>
      <c r="Q38" s="7">
        <v>19</v>
      </c>
      <c r="R38" s="24">
        <v>160</v>
      </c>
    </row>
    <row r="39" spans="4:18" ht="14.25">
      <c r="D39" s="15">
        <v>350</v>
      </c>
      <c r="E39" s="7">
        <v>25</v>
      </c>
      <c r="F39" s="24">
        <v>80</v>
      </c>
      <c r="M39" s="12">
        <v>261</v>
      </c>
      <c r="N39" s="5">
        <v>25</v>
      </c>
      <c r="O39" s="13"/>
      <c r="P39" s="34">
        <v>179</v>
      </c>
      <c r="Q39" s="7">
        <f aca="true" t="shared" si="1" ref="Q39:Q49">P40-P39</f>
        <v>28</v>
      </c>
      <c r="R39" s="24">
        <v>160</v>
      </c>
    </row>
    <row r="40" spans="4:18" ht="14.25">
      <c r="D40" s="15">
        <v>105</v>
      </c>
      <c r="E40" s="7">
        <v>17</v>
      </c>
      <c r="F40" s="13"/>
      <c r="M40" s="12">
        <v>286</v>
      </c>
      <c r="N40" s="21">
        <f>SUM(N1:N39)</f>
        <v>764</v>
      </c>
      <c r="O40" s="13">
        <f>39*250</f>
        <v>9750</v>
      </c>
      <c r="P40" s="34">
        <v>207</v>
      </c>
      <c r="Q40" s="7">
        <f t="shared" si="1"/>
        <v>19</v>
      </c>
      <c r="R40" s="13"/>
    </row>
    <row r="41" spans="4:18" ht="15" thickBot="1">
      <c r="D41" s="15">
        <v>122</v>
      </c>
      <c r="E41" s="7">
        <v>26</v>
      </c>
      <c r="F41" s="24">
        <v>129</v>
      </c>
      <c r="M41" s="16"/>
      <c r="N41" s="29">
        <f>N40/39</f>
        <v>19.58974358974359</v>
      </c>
      <c r="O41" s="17"/>
      <c r="P41" s="34">
        <v>226</v>
      </c>
      <c r="Q41" s="7">
        <f t="shared" si="1"/>
        <v>15</v>
      </c>
      <c r="R41" s="13"/>
    </row>
    <row r="42" spans="4:18" ht="14.25">
      <c r="D42" s="15">
        <v>19</v>
      </c>
      <c r="E42" s="7">
        <v>17</v>
      </c>
      <c r="F42" s="13"/>
      <c r="P42" s="15">
        <v>241</v>
      </c>
      <c r="Q42" s="7">
        <f t="shared" si="1"/>
        <v>18</v>
      </c>
      <c r="R42" s="13"/>
    </row>
    <row r="43" spans="4:18" ht="14.25">
      <c r="D43" s="15">
        <v>36</v>
      </c>
      <c r="E43" s="7">
        <v>23</v>
      </c>
      <c r="F43" s="13"/>
      <c r="P43" s="15">
        <v>259</v>
      </c>
      <c r="Q43" s="7">
        <f t="shared" si="1"/>
        <v>20</v>
      </c>
      <c r="R43" s="13"/>
    </row>
    <row r="44" spans="4:18" ht="14.25">
      <c r="D44" s="15">
        <v>59</v>
      </c>
      <c r="E44" s="7">
        <v>29</v>
      </c>
      <c r="F44" s="13"/>
      <c r="P44" s="15">
        <v>279</v>
      </c>
      <c r="Q44" s="7">
        <f t="shared" si="1"/>
        <v>18</v>
      </c>
      <c r="R44" s="13"/>
    </row>
    <row r="45" spans="4:18" ht="14.25">
      <c r="D45" s="15">
        <v>88</v>
      </c>
      <c r="E45" s="7">
        <v>21</v>
      </c>
      <c r="F45" s="13"/>
      <c r="P45" s="15">
        <v>297</v>
      </c>
      <c r="Q45" s="7">
        <f t="shared" si="1"/>
        <v>22</v>
      </c>
      <c r="R45" s="13"/>
    </row>
    <row r="46" spans="4:18" ht="14.25">
      <c r="D46" s="15">
        <v>109</v>
      </c>
      <c r="E46" s="7">
        <v>24</v>
      </c>
      <c r="F46" s="13"/>
      <c r="P46" s="15">
        <v>319</v>
      </c>
      <c r="Q46" s="7">
        <f t="shared" si="1"/>
        <v>16</v>
      </c>
      <c r="R46" s="13"/>
    </row>
    <row r="47" spans="4:18" ht="14.25">
      <c r="D47" s="15">
        <v>133</v>
      </c>
      <c r="E47" s="7">
        <v>21</v>
      </c>
      <c r="F47" s="13"/>
      <c r="P47" s="15">
        <v>335</v>
      </c>
      <c r="Q47" s="7">
        <f t="shared" si="1"/>
        <v>18</v>
      </c>
      <c r="R47" s="13"/>
    </row>
    <row r="48" spans="4:18" ht="14.25">
      <c r="D48" s="15">
        <v>154</v>
      </c>
      <c r="E48" s="7">
        <v>16</v>
      </c>
      <c r="F48" s="13"/>
      <c r="P48" s="15">
        <v>353</v>
      </c>
      <c r="Q48" s="7">
        <f t="shared" si="1"/>
        <v>20</v>
      </c>
      <c r="R48" s="13"/>
    </row>
    <row r="49" spans="4:18" ht="14.25">
      <c r="D49" s="15">
        <v>170</v>
      </c>
      <c r="E49" s="7">
        <v>21</v>
      </c>
      <c r="F49" s="13"/>
      <c r="P49" s="15">
        <v>373</v>
      </c>
      <c r="Q49" s="7">
        <f t="shared" si="1"/>
        <v>15</v>
      </c>
      <c r="R49" s="13"/>
    </row>
    <row r="50" spans="4:18" ht="14.25">
      <c r="D50" s="15">
        <v>191</v>
      </c>
      <c r="E50" s="7">
        <v>17</v>
      </c>
      <c r="F50" s="13"/>
      <c r="P50" s="15">
        <v>388</v>
      </c>
      <c r="Q50" s="7">
        <f>SUM(Q1:Q49)</f>
        <v>934</v>
      </c>
      <c r="R50" s="13"/>
    </row>
    <row r="51" spans="4:18" ht="15.75" thickBot="1">
      <c r="D51" s="15">
        <v>12</v>
      </c>
      <c r="E51" s="7">
        <v>14</v>
      </c>
      <c r="F51" s="13"/>
      <c r="P51" s="41"/>
      <c r="Q51" s="44">
        <f>Q50/49</f>
        <v>19.06122448979592</v>
      </c>
      <c r="R51" s="17"/>
    </row>
    <row r="52" spans="4:6" ht="14.25">
      <c r="D52" s="15">
        <v>26</v>
      </c>
      <c r="E52" s="7">
        <v>18</v>
      </c>
      <c r="F52" s="13"/>
    </row>
    <row r="53" spans="4:6" ht="14.25">
      <c r="D53" s="15">
        <v>44</v>
      </c>
      <c r="E53" s="7">
        <v>19</v>
      </c>
      <c r="F53" s="13"/>
    </row>
    <row r="54" spans="4:6" ht="14.25">
      <c r="D54" s="15">
        <v>63</v>
      </c>
      <c r="E54" s="7">
        <v>13</v>
      </c>
      <c r="F54" s="13"/>
    </row>
    <row r="55" spans="4:6" ht="14.25">
      <c r="D55" s="15">
        <v>76</v>
      </c>
      <c r="E55" s="7">
        <v>26</v>
      </c>
      <c r="F55" s="13"/>
    </row>
    <row r="56" spans="4:6" ht="14.25">
      <c r="D56" s="15">
        <v>102</v>
      </c>
      <c r="E56" s="7">
        <v>14</v>
      </c>
      <c r="F56" s="13"/>
    </row>
    <row r="57" spans="4:6" ht="14.25">
      <c r="D57" s="15">
        <v>116</v>
      </c>
      <c r="E57" s="7">
        <v>18</v>
      </c>
      <c r="F57" s="13"/>
    </row>
    <row r="58" spans="4:6" ht="14.25">
      <c r="D58" s="15">
        <v>134</v>
      </c>
      <c r="E58" s="7">
        <v>22</v>
      </c>
      <c r="F58" s="13"/>
    </row>
    <row r="59" spans="4:6" ht="14.25">
      <c r="D59" s="15">
        <v>156</v>
      </c>
      <c r="E59" s="7">
        <v>23</v>
      </c>
      <c r="F59" s="13"/>
    </row>
    <row r="60" spans="4:6" ht="14.25">
      <c r="D60" s="15">
        <v>23</v>
      </c>
      <c r="E60" s="7">
        <v>19</v>
      </c>
      <c r="F60" s="13"/>
    </row>
    <row r="61" spans="4:6" ht="14.25">
      <c r="D61" s="15">
        <v>42</v>
      </c>
      <c r="E61" s="7">
        <v>20</v>
      </c>
      <c r="F61" s="13"/>
    </row>
    <row r="62" spans="4:6" ht="14.25">
      <c r="D62" s="15">
        <v>62</v>
      </c>
      <c r="E62" s="7">
        <v>25</v>
      </c>
      <c r="F62" s="13"/>
    </row>
    <row r="63" spans="4:6" ht="14.25">
      <c r="D63" s="15">
        <v>87</v>
      </c>
      <c r="E63" s="7">
        <v>28</v>
      </c>
      <c r="F63" s="13"/>
    </row>
    <row r="64" spans="4:6" ht="14.25">
      <c r="D64" s="15">
        <v>115</v>
      </c>
      <c r="E64" s="7">
        <v>14</v>
      </c>
      <c r="F64" s="13"/>
    </row>
    <row r="65" spans="4:6" ht="14.25">
      <c r="D65" s="15">
        <v>129</v>
      </c>
      <c r="E65" s="7">
        <v>12</v>
      </c>
      <c r="F65" s="13"/>
    </row>
    <row r="66" spans="4:6" ht="14.25">
      <c r="D66" s="15">
        <v>141</v>
      </c>
      <c r="E66" s="7">
        <v>25</v>
      </c>
      <c r="F66" s="13"/>
    </row>
    <row r="67" spans="4:6" ht="14.25">
      <c r="D67" s="15">
        <v>166</v>
      </c>
      <c r="E67" s="7">
        <v>18</v>
      </c>
      <c r="F67" s="13"/>
    </row>
    <row r="68" spans="4:6" ht="14.25">
      <c r="D68" s="15">
        <v>185</v>
      </c>
      <c r="E68" s="7">
        <v>18</v>
      </c>
      <c r="F68" s="13"/>
    </row>
    <row r="69" spans="4:6" ht="14.25">
      <c r="D69" s="15"/>
      <c r="E69" s="7">
        <v>21</v>
      </c>
      <c r="F69" s="24">
        <v>0</v>
      </c>
    </row>
    <row r="70" spans="4:6" ht="14.25">
      <c r="D70" s="15">
        <v>21</v>
      </c>
      <c r="E70" s="7">
        <v>11</v>
      </c>
      <c r="F70" s="24"/>
    </row>
    <row r="71" spans="4:6" ht="14.25">
      <c r="D71" s="15">
        <v>32</v>
      </c>
      <c r="E71" s="7">
        <v>16</v>
      </c>
      <c r="F71" s="13"/>
    </row>
    <row r="72" spans="4:6" ht="14.25">
      <c r="D72" s="15">
        <v>9</v>
      </c>
      <c r="E72" s="7">
        <v>15</v>
      </c>
      <c r="F72" s="13"/>
    </row>
    <row r="73" spans="4:6" ht="14.25">
      <c r="D73" s="15">
        <v>24</v>
      </c>
      <c r="E73" s="7">
        <v>12</v>
      </c>
      <c r="F73" s="24"/>
    </row>
    <row r="74" spans="4:6" ht="14.25">
      <c r="D74" s="15">
        <v>36</v>
      </c>
      <c r="E74" s="7">
        <v>16</v>
      </c>
      <c r="F74" s="37"/>
    </row>
    <row r="75" spans="4:6" ht="14.25">
      <c r="D75" s="15">
        <v>52</v>
      </c>
      <c r="E75" s="8">
        <f>SUM(E1:E74)</f>
        <v>1449</v>
      </c>
      <c r="F75" s="13"/>
    </row>
    <row r="76" spans="4:6" ht="15" thickBot="1">
      <c r="D76" s="16"/>
      <c r="E76" s="28">
        <f>E75/74</f>
        <v>19.58108108108108</v>
      </c>
      <c r="F76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L58">
      <selection activeCell="T19" sqref="T19"/>
    </sheetView>
  </sheetViews>
  <sheetFormatPr defaultColWidth="9.140625" defaultRowHeight="15"/>
  <sheetData>
    <row r="1" spans="1:27" ht="14.25">
      <c r="A1" s="9">
        <v>0</v>
      </c>
      <c r="B1" s="10">
        <v>14</v>
      </c>
      <c r="C1" s="11"/>
      <c r="D1" s="39">
        <v>0</v>
      </c>
      <c r="E1" s="23">
        <v>18</v>
      </c>
      <c r="F1" s="11"/>
      <c r="G1" s="31">
        <v>395</v>
      </c>
      <c r="H1" s="10">
        <v>18</v>
      </c>
      <c r="I1" s="11"/>
      <c r="J1" s="31">
        <v>0</v>
      </c>
      <c r="K1" s="10">
        <f aca="true" t="shared" si="0" ref="K1:K9">J2-J1</f>
        <v>21</v>
      </c>
      <c r="L1" s="36"/>
      <c r="M1" s="39">
        <v>0</v>
      </c>
      <c r="N1" s="23">
        <f aca="true" t="shared" si="1" ref="N1:N15">M2-M1</f>
        <v>25</v>
      </c>
      <c r="O1" s="36"/>
      <c r="P1" s="31">
        <v>0</v>
      </c>
      <c r="Q1" s="10">
        <v>16</v>
      </c>
      <c r="R1" s="11"/>
      <c r="S1" s="31">
        <v>105</v>
      </c>
      <c r="T1" s="10">
        <v>21</v>
      </c>
      <c r="U1" s="11"/>
      <c r="V1" s="31">
        <v>0</v>
      </c>
      <c r="W1" s="10">
        <v>25</v>
      </c>
      <c r="X1" s="11"/>
      <c r="Y1" s="31">
        <v>1203</v>
      </c>
      <c r="Z1" s="10">
        <v>22</v>
      </c>
      <c r="AA1" s="11"/>
    </row>
    <row r="2" spans="1:27" ht="14.25">
      <c r="A2" s="12">
        <v>14</v>
      </c>
      <c r="B2" s="5">
        <v>18</v>
      </c>
      <c r="C2" s="13"/>
      <c r="D2" s="34">
        <v>18</v>
      </c>
      <c r="E2" s="7">
        <v>13</v>
      </c>
      <c r="F2" s="24">
        <v>28</v>
      </c>
      <c r="G2" s="32">
        <v>413</v>
      </c>
      <c r="H2" s="5">
        <v>20</v>
      </c>
      <c r="I2" s="13"/>
      <c r="J2" s="32">
        <v>21</v>
      </c>
      <c r="K2" s="5">
        <f t="shared" si="0"/>
        <v>12</v>
      </c>
      <c r="L2" s="24"/>
      <c r="M2" s="34">
        <v>25</v>
      </c>
      <c r="N2" s="7">
        <f t="shared" si="1"/>
        <v>22</v>
      </c>
      <c r="O2" s="24"/>
      <c r="P2" s="32">
        <v>16</v>
      </c>
      <c r="Q2" s="5">
        <v>19</v>
      </c>
      <c r="R2" s="13"/>
      <c r="S2" s="32">
        <v>126</v>
      </c>
      <c r="T2" s="5">
        <v>30</v>
      </c>
      <c r="U2" s="13"/>
      <c r="V2" s="32">
        <v>25</v>
      </c>
      <c r="W2" s="5">
        <v>31</v>
      </c>
      <c r="X2" s="13"/>
      <c r="Y2" s="32">
        <v>1225</v>
      </c>
      <c r="Z2" s="5">
        <v>20</v>
      </c>
      <c r="AA2" s="13"/>
    </row>
    <row r="3" spans="1:27" ht="14.25">
      <c r="A3" s="12">
        <v>32</v>
      </c>
      <c r="B3" s="5">
        <v>19</v>
      </c>
      <c r="C3" s="13"/>
      <c r="D3" s="34">
        <v>3</v>
      </c>
      <c r="E3" s="7">
        <v>23</v>
      </c>
      <c r="F3" s="13"/>
      <c r="G3" s="32">
        <v>433</v>
      </c>
      <c r="H3" s="5">
        <v>12</v>
      </c>
      <c r="I3" s="13"/>
      <c r="J3" s="32">
        <v>33</v>
      </c>
      <c r="K3" s="5">
        <f t="shared" si="0"/>
        <v>15</v>
      </c>
      <c r="L3" s="24"/>
      <c r="M3" s="34">
        <v>47</v>
      </c>
      <c r="N3" s="7">
        <f t="shared" si="1"/>
        <v>11</v>
      </c>
      <c r="O3" s="24"/>
      <c r="P3" s="32">
        <v>35</v>
      </c>
      <c r="Q3" s="5">
        <v>32</v>
      </c>
      <c r="R3" s="14">
        <v>42</v>
      </c>
      <c r="S3" s="32">
        <v>156</v>
      </c>
      <c r="T3" s="5">
        <v>34</v>
      </c>
      <c r="U3" s="14">
        <v>197</v>
      </c>
      <c r="V3" s="32">
        <v>56</v>
      </c>
      <c r="W3" s="5">
        <v>17</v>
      </c>
      <c r="X3" s="13"/>
      <c r="Y3" s="32">
        <v>1245</v>
      </c>
      <c r="Z3" s="5">
        <v>20</v>
      </c>
      <c r="AA3" s="13"/>
    </row>
    <row r="4" spans="1:27" ht="14.25">
      <c r="A4" s="12">
        <v>15</v>
      </c>
      <c r="B4" s="5">
        <v>24</v>
      </c>
      <c r="C4" s="13"/>
      <c r="D4" s="34">
        <v>26</v>
      </c>
      <c r="E4" s="8">
        <f>D5-D4</f>
        <v>25</v>
      </c>
      <c r="F4" s="13"/>
      <c r="G4" s="32">
        <v>445</v>
      </c>
      <c r="H4" s="5">
        <v>20</v>
      </c>
      <c r="I4" s="13"/>
      <c r="J4" s="32">
        <v>48</v>
      </c>
      <c r="K4" s="5">
        <f t="shared" si="0"/>
        <v>71</v>
      </c>
      <c r="L4" s="14">
        <v>104</v>
      </c>
      <c r="M4" s="34">
        <v>58</v>
      </c>
      <c r="N4" s="7">
        <f t="shared" si="1"/>
        <v>20</v>
      </c>
      <c r="O4" s="24"/>
      <c r="P4" s="32">
        <v>24</v>
      </c>
      <c r="Q4" s="5">
        <v>22</v>
      </c>
      <c r="R4" s="13"/>
      <c r="S4" s="32">
        <v>190</v>
      </c>
      <c r="T4" s="5">
        <v>27</v>
      </c>
      <c r="U4" s="14">
        <v>84</v>
      </c>
      <c r="V4" s="32">
        <v>73</v>
      </c>
      <c r="W4" s="5">
        <v>33</v>
      </c>
      <c r="X4" s="13"/>
      <c r="Y4" s="32">
        <v>1265</v>
      </c>
      <c r="Z4" s="5">
        <v>23</v>
      </c>
      <c r="AA4" s="13"/>
    </row>
    <row r="5" spans="1:27" ht="14.25">
      <c r="A5" s="12">
        <v>39</v>
      </c>
      <c r="B5" s="5">
        <v>24</v>
      </c>
      <c r="C5" s="13"/>
      <c r="D5" s="34">
        <v>51</v>
      </c>
      <c r="E5" s="8">
        <f>D6-D5</f>
        <v>16</v>
      </c>
      <c r="F5" s="13"/>
      <c r="G5" s="32">
        <v>465</v>
      </c>
      <c r="H5" s="5">
        <v>35</v>
      </c>
      <c r="I5" s="13"/>
      <c r="J5" s="32">
        <v>119</v>
      </c>
      <c r="K5" s="5">
        <f t="shared" si="0"/>
        <v>26</v>
      </c>
      <c r="L5" s="24"/>
      <c r="M5" s="34">
        <v>78</v>
      </c>
      <c r="N5" s="7">
        <f t="shared" si="1"/>
        <v>27</v>
      </c>
      <c r="O5" s="24"/>
      <c r="P5" s="32">
        <v>46</v>
      </c>
      <c r="Q5" s="5">
        <v>18</v>
      </c>
      <c r="R5" s="13"/>
      <c r="S5" s="32">
        <v>104</v>
      </c>
      <c r="T5" s="5">
        <v>19</v>
      </c>
      <c r="U5" s="14">
        <v>110</v>
      </c>
      <c r="V5" s="32">
        <v>106</v>
      </c>
      <c r="W5" s="5">
        <v>14</v>
      </c>
      <c r="X5" s="13"/>
      <c r="Y5" s="32">
        <v>1288</v>
      </c>
      <c r="Z5" s="5">
        <v>15</v>
      </c>
      <c r="AA5" s="13"/>
    </row>
    <row r="6" spans="1:27" ht="14.25">
      <c r="A6" s="12">
        <v>63</v>
      </c>
      <c r="B6" s="5">
        <v>21</v>
      </c>
      <c r="C6" s="14">
        <v>84</v>
      </c>
      <c r="D6" s="34">
        <v>67</v>
      </c>
      <c r="E6" s="8">
        <f>D7-D6</f>
        <v>20</v>
      </c>
      <c r="F6" s="13"/>
      <c r="G6" s="32">
        <v>500</v>
      </c>
      <c r="H6" s="5">
        <v>19</v>
      </c>
      <c r="I6" s="13"/>
      <c r="J6" s="32">
        <v>145</v>
      </c>
      <c r="K6" s="5">
        <f t="shared" si="0"/>
        <v>19</v>
      </c>
      <c r="L6" s="24"/>
      <c r="M6" s="34">
        <v>105</v>
      </c>
      <c r="N6" s="7">
        <f t="shared" si="1"/>
        <v>17</v>
      </c>
      <c r="O6" s="24"/>
      <c r="P6" s="32">
        <v>64</v>
      </c>
      <c r="Q6" s="5">
        <v>19</v>
      </c>
      <c r="R6" s="13"/>
      <c r="S6" s="32">
        <v>13</v>
      </c>
      <c r="T6" s="5">
        <v>15</v>
      </c>
      <c r="U6" s="13"/>
      <c r="V6" s="32">
        <v>120</v>
      </c>
      <c r="W6" s="5">
        <v>22</v>
      </c>
      <c r="X6" s="13"/>
      <c r="Y6" s="32">
        <v>1303</v>
      </c>
      <c r="Z6" s="21">
        <f>SUM(Z1:Z5)</f>
        <v>100</v>
      </c>
      <c r="AA6" s="13"/>
    </row>
    <row r="7" spans="1:27" ht="15.75" thickBot="1">
      <c r="A7" s="12">
        <v>105</v>
      </c>
      <c r="B7" s="5">
        <v>18</v>
      </c>
      <c r="C7" s="13"/>
      <c r="D7" s="34">
        <v>87</v>
      </c>
      <c r="E7" s="8">
        <f>D8-D7</f>
        <v>25</v>
      </c>
      <c r="F7" s="13"/>
      <c r="G7" s="32">
        <v>519</v>
      </c>
      <c r="H7" s="5">
        <v>23</v>
      </c>
      <c r="I7" s="13"/>
      <c r="J7" s="32">
        <v>164</v>
      </c>
      <c r="K7" s="5">
        <f t="shared" si="0"/>
        <v>21</v>
      </c>
      <c r="L7" s="24"/>
      <c r="M7" s="34">
        <v>122</v>
      </c>
      <c r="N7" s="7">
        <f t="shared" si="1"/>
        <v>19</v>
      </c>
      <c r="O7" s="24"/>
      <c r="P7" s="32">
        <v>83</v>
      </c>
      <c r="Q7" s="5">
        <v>18</v>
      </c>
      <c r="R7" s="14">
        <v>94</v>
      </c>
      <c r="S7" s="32">
        <v>28</v>
      </c>
      <c r="T7" s="5">
        <v>26</v>
      </c>
      <c r="U7" s="13"/>
      <c r="V7" s="32">
        <v>142</v>
      </c>
      <c r="W7" s="5">
        <v>20</v>
      </c>
      <c r="X7" s="13"/>
      <c r="Y7" s="35"/>
      <c r="Z7" s="45">
        <v>20</v>
      </c>
      <c r="AA7" s="17"/>
    </row>
    <row r="8" spans="1:24" ht="14.25">
      <c r="A8" s="12">
        <v>123</v>
      </c>
      <c r="B8" s="5">
        <v>23</v>
      </c>
      <c r="C8" s="13"/>
      <c r="D8" s="34">
        <v>112</v>
      </c>
      <c r="E8" s="7">
        <v>21</v>
      </c>
      <c r="F8" s="24">
        <v>80</v>
      </c>
      <c r="G8" s="32">
        <v>541</v>
      </c>
      <c r="H8" s="5">
        <v>21</v>
      </c>
      <c r="I8" s="13"/>
      <c r="J8" s="32">
        <v>185</v>
      </c>
      <c r="K8" s="5">
        <f t="shared" si="0"/>
        <v>13</v>
      </c>
      <c r="L8" s="24"/>
      <c r="M8" s="34">
        <v>141</v>
      </c>
      <c r="N8" s="7">
        <f t="shared" si="1"/>
        <v>27</v>
      </c>
      <c r="O8" s="24"/>
      <c r="P8" s="32">
        <v>7</v>
      </c>
      <c r="Q8" s="5">
        <v>21</v>
      </c>
      <c r="R8" s="13"/>
      <c r="S8" s="32">
        <v>54</v>
      </c>
      <c r="T8" s="5">
        <v>14</v>
      </c>
      <c r="U8" s="13"/>
      <c r="V8" s="32">
        <v>162</v>
      </c>
      <c r="W8" s="5">
        <v>18</v>
      </c>
      <c r="X8" s="13"/>
    </row>
    <row r="9" spans="1:24" ht="14.25">
      <c r="A9" s="12">
        <v>146</v>
      </c>
      <c r="B9" s="5">
        <v>15</v>
      </c>
      <c r="C9" s="13"/>
      <c r="D9" s="34">
        <v>101</v>
      </c>
      <c r="E9" s="8">
        <f>D10-D9</f>
        <v>15</v>
      </c>
      <c r="F9" s="13"/>
      <c r="G9" s="32">
        <v>562</v>
      </c>
      <c r="H9" s="5">
        <v>30</v>
      </c>
      <c r="I9" s="13"/>
      <c r="J9" s="32">
        <v>198</v>
      </c>
      <c r="K9" s="5">
        <f t="shared" si="0"/>
        <v>23</v>
      </c>
      <c r="L9" s="14">
        <v>232</v>
      </c>
      <c r="M9" s="34">
        <v>168</v>
      </c>
      <c r="N9" s="7">
        <f t="shared" si="1"/>
        <v>18</v>
      </c>
      <c r="O9" s="24"/>
      <c r="P9" s="32">
        <v>28</v>
      </c>
      <c r="Q9" s="5">
        <v>21</v>
      </c>
      <c r="R9" s="13"/>
      <c r="S9" s="32">
        <v>68</v>
      </c>
      <c r="T9" s="5">
        <v>30</v>
      </c>
      <c r="U9" s="13"/>
      <c r="V9" s="32">
        <v>180</v>
      </c>
      <c r="W9" s="5">
        <v>21</v>
      </c>
      <c r="X9" s="13"/>
    </row>
    <row r="10" spans="1:24" ht="14.25">
      <c r="A10" s="12">
        <v>161</v>
      </c>
      <c r="B10" s="5">
        <v>24</v>
      </c>
      <c r="C10" s="13"/>
      <c r="D10" s="34">
        <v>116</v>
      </c>
      <c r="E10" s="8">
        <f>D11-D1025</f>
        <v>105</v>
      </c>
      <c r="F10" s="24">
        <v>80</v>
      </c>
      <c r="G10" s="32">
        <v>592</v>
      </c>
      <c r="H10" s="5">
        <v>22</v>
      </c>
      <c r="I10" s="13"/>
      <c r="J10" s="32">
        <v>221</v>
      </c>
      <c r="K10" s="5">
        <v>20</v>
      </c>
      <c r="L10" s="14">
        <v>164</v>
      </c>
      <c r="M10" s="34">
        <v>186</v>
      </c>
      <c r="N10" s="7">
        <f t="shared" si="1"/>
        <v>22</v>
      </c>
      <c r="O10" s="24"/>
      <c r="P10" s="32">
        <v>49</v>
      </c>
      <c r="Q10" s="5">
        <v>22</v>
      </c>
      <c r="R10" s="13"/>
      <c r="S10" s="32">
        <v>98</v>
      </c>
      <c r="T10" s="5">
        <v>24</v>
      </c>
      <c r="U10" s="13"/>
      <c r="V10" s="32">
        <v>201</v>
      </c>
      <c r="W10" s="5">
        <v>16</v>
      </c>
      <c r="X10" s="13"/>
    </row>
    <row r="11" spans="1:24" ht="14.25">
      <c r="A11" s="12">
        <v>185</v>
      </c>
      <c r="B11" s="5">
        <v>26</v>
      </c>
      <c r="C11" s="13"/>
      <c r="D11" s="34">
        <v>105</v>
      </c>
      <c r="E11" s="8">
        <f>D12-D11</f>
        <v>24</v>
      </c>
      <c r="F11" s="13"/>
      <c r="G11" s="32">
        <v>614</v>
      </c>
      <c r="H11" s="5">
        <v>18</v>
      </c>
      <c r="I11" s="13"/>
      <c r="J11" s="32">
        <v>173</v>
      </c>
      <c r="K11" s="5">
        <f aca="true" t="shared" si="2" ref="K11:K16">J12-J11</f>
        <v>15</v>
      </c>
      <c r="L11" s="24"/>
      <c r="M11" s="34">
        <v>208</v>
      </c>
      <c r="N11" s="7">
        <f t="shared" si="1"/>
        <v>23</v>
      </c>
      <c r="O11" s="24"/>
      <c r="P11" s="32">
        <v>71</v>
      </c>
      <c r="Q11" s="5">
        <v>17</v>
      </c>
      <c r="R11" s="13"/>
      <c r="S11" s="32">
        <v>122</v>
      </c>
      <c r="T11" s="5">
        <v>18</v>
      </c>
      <c r="U11" s="14">
        <v>123</v>
      </c>
      <c r="V11" s="32">
        <v>217</v>
      </c>
      <c r="W11" s="5">
        <v>25</v>
      </c>
      <c r="X11" s="13"/>
    </row>
    <row r="12" spans="1:24" ht="14.25">
      <c r="A12" s="12">
        <v>211</v>
      </c>
      <c r="B12" s="5">
        <v>25</v>
      </c>
      <c r="C12" s="13"/>
      <c r="D12" s="34">
        <v>129</v>
      </c>
      <c r="E12" s="8">
        <f>D13-D12</f>
        <v>24</v>
      </c>
      <c r="F12" s="13"/>
      <c r="G12" s="32">
        <v>632</v>
      </c>
      <c r="H12" s="5">
        <v>16</v>
      </c>
      <c r="I12" s="14">
        <v>164</v>
      </c>
      <c r="J12" s="32">
        <v>188</v>
      </c>
      <c r="K12" s="5">
        <f t="shared" si="2"/>
        <v>22</v>
      </c>
      <c r="L12" s="24"/>
      <c r="M12" s="34">
        <v>231</v>
      </c>
      <c r="N12" s="7">
        <f t="shared" si="1"/>
        <v>22</v>
      </c>
      <c r="O12" s="24"/>
      <c r="P12" s="32">
        <v>88</v>
      </c>
      <c r="Q12" s="5">
        <v>26</v>
      </c>
      <c r="R12" s="13"/>
      <c r="S12" s="32">
        <v>17</v>
      </c>
      <c r="T12" s="5">
        <v>18</v>
      </c>
      <c r="U12" s="13"/>
      <c r="V12" s="32">
        <v>242</v>
      </c>
      <c r="W12" s="5">
        <v>26</v>
      </c>
      <c r="X12" s="14">
        <v>254</v>
      </c>
    </row>
    <row r="13" spans="1:24" ht="14.25">
      <c r="A13" s="12">
        <v>236</v>
      </c>
      <c r="B13" s="5">
        <v>9</v>
      </c>
      <c r="C13" s="13"/>
      <c r="D13" s="34">
        <v>153</v>
      </c>
      <c r="E13" s="8">
        <f>D14-D13</f>
        <v>16</v>
      </c>
      <c r="F13" s="13"/>
      <c r="G13" s="32">
        <v>180</v>
      </c>
      <c r="H13" s="5">
        <v>18</v>
      </c>
      <c r="I13" s="13"/>
      <c r="J13" s="32">
        <v>210</v>
      </c>
      <c r="K13" s="5">
        <f t="shared" si="2"/>
        <v>19</v>
      </c>
      <c r="L13" s="24"/>
      <c r="M13" s="34">
        <v>253</v>
      </c>
      <c r="N13" s="7">
        <f t="shared" si="1"/>
        <v>21</v>
      </c>
      <c r="O13" s="24"/>
      <c r="P13" s="32">
        <v>114</v>
      </c>
      <c r="Q13" s="5">
        <v>19</v>
      </c>
      <c r="R13" s="13"/>
      <c r="S13" s="32">
        <v>35</v>
      </c>
      <c r="T13" s="5">
        <v>19</v>
      </c>
      <c r="U13" s="13"/>
      <c r="V13" s="32">
        <v>96</v>
      </c>
      <c r="W13" s="5">
        <v>14</v>
      </c>
      <c r="X13" s="14">
        <v>87</v>
      </c>
    </row>
    <row r="14" spans="1:24" ht="14.25">
      <c r="A14" s="12">
        <v>245</v>
      </c>
      <c r="B14" s="5">
        <v>27</v>
      </c>
      <c r="C14" s="13"/>
      <c r="D14" s="34">
        <v>169</v>
      </c>
      <c r="E14" s="7">
        <v>25</v>
      </c>
      <c r="F14" s="24">
        <v>177</v>
      </c>
      <c r="G14" s="32">
        <v>198</v>
      </c>
      <c r="H14" s="5">
        <v>17</v>
      </c>
      <c r="I14" s="13"/>
      <c r="J14" s="32">
        <v>229</v>
      </c>
      <c r="K14" s="5">
        <f t="shared" si="2"/>
        <v>25</v>
      </c>
      <c r="L14" s="24"/>
      <c r="M14" s="34">
        <v>274</v>
      </c>
      <c r="N14" s="7">
        <f t="shared" si="1"/>
        <v>22</v>
      </c>
      <c r="O14" s="24"/>
      <c r="P14" s="32">
        <v>133</v>
      </c>
      <c r="Q14" s="5">
        <v>18</v>
      </c>
      <c r="R14" s="13"/>
      <c r="S14" s="32">
        <v>54</v>
      </c>
      <c r="T14" s="5">
        <v>14</v>
      </c>
      <c r="U14" s="13"/>
      <c r="V14" s="32">
        <v>110</v>
      </c>
      <c r="W14" s="5">
        <v>17</v>
      </c>
      <c r="X14" s="13"/>
    </row>
    <row r="15" spans="1:24" ht="14.25">
      <c r="A15" s="12">
        <v>272</v>
      </c>
      <c r="B15" s="5">
        <v>32</v>
      </c>
      <c r="C15" s="14">
        <v>2</v>
      </c>
      <c r="D15" s="34">
        <v>17</v>
      </c>
      <c r="E15" s="8">
        <f aca="true" t="shared" si="3" ref="E15:E21">D16-D15</f>
        <v>14</v>
      </c>
      <c r="F15" s="13"/>
      <c r="G15" s="32">
        <v>215</v>
      </c>
      <c r="H15" s="5">
        <v>26</v>
      </c>
      <c r="I15" s="13"/>
      <c r="J15" s="32">
        <v>254</v>
      </c>
      <c r="K15" s="5">
        <f t="shared" si="2"/>
        <v>15</v>
      </c>
      <c r="L15" s="24"/>
      <c r="M15" s="34">
        <v>296</v>
      </c>
      <c r="N15" s="7">
        <f t="shared" si="1"/>
        <v>11</v>
      </c>
      <c r="O15" s="24"/>
      <c r="P15" s="32">
        <v>151</v>
      </c>
      <c r="Q15" s="5">
        <v>17</v>
      </c>
      <c r="R15" s="14">
        <v>12</v>
      </c>
      <c r="S15" s="32">
        <v>68</v>
      </c>
      <c r="T15" s="5">
        <v>19</v>
      </c>
      <c r="U15" s="13"/>
      <c r="V15" s="32">
        <v>127</v>
      </c>
      <c r="W15" s="5">
        <v>15</v>
      </c>
      <c r="X15" s="13"/>
    </row>
    <row r="16" spans="1:24" ht="14.25">
      <c r="A16" s="12">
        <v>34</v>
      </c>
      <c r="B16" s="5">
        <v>18</v>
      </c>
      <c r="C16" s="13"/>
      <c r="D16" s="34">
        <v>31</v>
      </c>
      <c r="E16" s="8">
        <f t="shared" si="3"/>
        <v>26</v>
      </c>
      <c r="F16" s="13"/>
      <c r="G16" s="32">
        <v>241</v>
      </c>
      <c r="H16" s="5">
        <v>17</v>
      </c>
      <c r="I16" s="13"/>
      <c r="J16" s="32">
        <v>269</v>
      </c>
      <c r="K16" s="5">
        <f t="shared" si="2"/>
        <v>29</v>
      </c>
      <c r="L16" s="24"/>
      <c r="M16" s="34">
        <v>307</v>
      </c>
      <c r="N16" s="7">
        <v>20</v>
      </c>
      <c r="O16" s="24"/>
      <c r="P16" s="32">
        <v>7</v>
      </c>
      <c r="Q16" s="5">
        <v>17</v>
      </c>
      <c r="R16" s="13"/>
      <c r="S16" s="32">
        <v>87</v>
      </c>
      <c r="T16" s="5">
        <v>19</v>
      </c>
      <c r="U16" s="13"/>
      <c r="V16" s="32">
        <v>142</v>
      </c>
      <c r="W16" s="5">
        <v>21</v>
      </c>
      <c r="X16" s="13"/>
    </row>
    <row r="17" spans="1:24" ht="14.25">
      <c r="A17" s="12">
        <v>52</v>
      </c>
      <c r="B17" s="5">
        <v>18</v>
      </c>
      <c r="C17" s="13"/>
      <c r="D17" s="34">
        <v>57</v>
      </c>
      <c r="E17" s="8">
        <f t="shared" si="3"/>
        <v>24</v>
      </c>
      <c r="F17" s="13"/>
      <c r="G17" s="32">
        <v>258</v>
      </c>
      <c r="H17" s="5">
        <v>18</v>
      </c>
      <c r="I17" s="13"/>
      <c r="J17" s="32">
        <v>298</v>
      </c>
      <c r="K17" s="5">
        <v>14</v>
      </c>
      <c r="L17" s="14">
        <v>163</v>
      </c>
      <c r="M17" s="34">
        <v>361</v>
      </c>
      <c r="N17" s="7">
        <f>M18-M17</f>
        <v>30</v>
      </c>
      <c r="O17" s="24"/>
      <c r="P17" s="32">
        <v>24</v>
      </c>
      <c r="Q17" s="5">
        <v>16</v>
      </c>
      <c r="R17" s="13"/>
      <c r="S17" s="32">
        <v>106</v>
      </c>
      <c r="T17" s="5">
        <v>15</v>
      </c>
      <c r="U17" s="13"/>
      <c r="V17" s="32">
        <v>163</v>
      </c>
      <c r="W17" s="5">
        <v>23</v>
      </c>
      <c r="X17" s="13"/>
    </row>
    <row r="18" spans="1:24" ht="14.25">
      <c r="A18" s="15">
        <v>70</v>
      </c>
      <c r="B18" s="7">
        <v>22</v>
      </c>
      <c r="C18" s="13"/>
      <c r="D18" s="34">
        <v>81</v>
      </c>
      <c r="E18" s="8">
        <f t="shared" si="3"/>
        <v>20</v>
      </c>
      <c r="F18" s="13"/>
      <c r="G18" s="34">
        <v>276</v>
      </c>
      <c r="H18" s="7">
        <v>14</v>
      </c>
      <c r="I18" s="13"/>
      <c r="J18" s="34">
        <v>177</v>
      </c>
      <c r="K18" s="7">
        <v>20</v>
      </c>
      <c r="L18" s="24">
        <v>105</v>
      </c>
      <c r="M18" s="34">
        <v>391</v>
      </c>
      <c r="N18" s="7">
        <f>M19-M18</f>
        <v>18</v>
      </c>
      <c r="O18" s="24"/>
      <c r="P18" s="34">
        <v>40</v>
      </c>
      <c r="Q18" s="7">
        <v>28</v>
      </c>
      <c r="R18" s="13"/>
      <c r="S18" s="34">
        <v>121</v>
      </c>
      <c r="T18" s="7">
        <v>27</v>
      </c>
      <c r="U18" s="13"/>
      <c r="V18" s="34">
        <v>186</v>
      </c>
      <c r="W18" s="7">
        <v>12</v>
      </c>
      <c r="X18" s="13"/>
    </row>
    <row r="19" spans="1:24" ht="14.25">
      <c r="A19" s="15">
        <v>92</v>
      </c>
      <c r="B19" s="7">
        <v>22</v>
      </c>
      <c r="C19" s="13"/>
      <c r="D19" s="34">
        <v>101</v>
      </c>
      <c r="E19" s="8">
        <f t="shared" si="3"/>
        <v>17</v>
      </c>
      <c r="F19" s="13"/>
      <c r="G19" s="34">
        <v>290</v>
      </c>
      <c r="H19" s="7">
        <v>20</v>
      </c>
      <c r="I19" s="13"/>
      <c r="J19" s="34">
        <v>107</v>
      </c>
      <c r="K19" s="7">
        <f>J20-J19</f>
        <v>29</v>
      </c>
      <c r="L19" s="24"/>
      <c r="M19" s="34">
        <v>409</v>
      </c>
      <c r="N19" s="7">
        <f>M20-M19</f>
        <v>24</v>
      </c>
      <c r="O19" s="24"/>
      <c r="P19" s="34">
        <v>68</v>
      </c>
      <c r="Q19" s="7">
        <v>17</v>
      </c>
      <c r="R19" s="24">
        <v>0</v>
      </c>
      <c r="S19" s="34">
        <v>148</v>
      </c>
      <c r="T19" s="7">
        <v>13</v>
      </c>
      <c r="U19" s="13"/>
      <c r="V19" s="34">
        <v>198</v>
      </c>
      <c r="W19" s="7">
        <v>19</v>
      </c>
      <c r="X19" s="13"/>
    </row>
    <row r="20" spans="1:24" ht="14.25">
      <c r="A20" s="15">
        <v>114</v>
      </c>
      <c r="B20" s="7">
        <v>20</v>
      </c>
      <c r="C20" s="13"/>
      <c r="D20" s="34">
        <v>118</v>
      </c>
      <c r="E20" s="8">
        <f t="shared" si="3"/>
        <v>15</v>
      </c>
      <c r="F20" s="13"/>
      <c r="G20" s="34">
        <v>310</v>
      </c>
      <c r="H20" s="8">
        <f>SUM(H1:H19)</f>
        <v>384</v>
      </c>
      <c r="I20" s="13"/>
      <c r="J20" s="34">
        <v>136</v>
      </c>
      <c r="K20" s="7">
        <v>21</v>
      </c>
      <c r="L20" s="24"/>
      <c r="M20" s="34">
        <v>433</v>
      </c>
      <c r="N20" s="7">
        <f>M21-M20</f>
        <v>22</v>
      </c>
      <c r="O20" s="24"/>
      <c r="P20" s="34">
        <v>17</v>
      </c>
      <c r="Q20" s="7">
        <v>19</v>
      </c>
      <c r="R20" s="24">
        <v>24</v>
      </c>
      <c r="S20" s="34">
        <v>161</v>
      </c>
      <c r="T20" s="7">
        <v>16</v>
      </c>
      <c r="U20" s="13"/>
      <c r="V20" s="34">
        <v>217</v>
      </c>
      <c r="W20" s="7">
        <v>20</v>
      </c>
      <c r="X20" s="24">
        <v>82</v>
      </c>
    </row>
    <row r="21" spans="1:24" ht="15" thickBot="1">
      <c r="A21" s="15">
        <v>134</v>
      </c>
      <c r="B21" s="7">
        <v>16</v>
      </c>
      <c r="C21" s="13"/>
      <c r="D21" s="34">
        <v>133</v>
      </c>
      <c r="E21" s="8">
        <f t="shared" si="3"/>
        <v>24</v>
      </c>
      <c r="F21" s="13"/>
      <c r="G21" s="35"/>
      <c r="H21" s="28">
        <f>H20/19</f>
        <v>20.210526315789473</v>
      </c>
      <c r="I21" s="17"/>
      <c r="J21" s="34">
        <v>157</v>
      </c>
      <c r="K21" s="7">
        <f>J22-J21</f>
        <v>18</v>
      </c>
      <c r="L21" s="24"/>
      <c r="M21" s="34">
        <v>455</v>
      </c>
      <c r="N21" s="7">
        <v>20</v>
      </c>
      <c r="O21" s="24"/>
      <c r="P21" s="34">
        <v>16</v>
      </c>
      <c r="Q21" s="7">
        <v>18</v>
      </c>
      <c r="R21" s="13"/>
      <c r="S21" s="34">
        <v>177</v>
      </c>
      <c r="T21" s="7">
        <v>21</v>
      </c>
      <c r="U21" s="13"/>
      <c r="V21" s="34">
        <v>102</v>
      </c>
      <c r="W21" s="7">
        <v>25</v>
      </c>
      <c r="X21" s="13"/>
    </row>
    <row r="22" spans="1:24" ht="14.25">
      <c r="A22" s="15">
        <v>150</v>
      </c>
      <c r="B22" s="7">
        <v>19</v>
      </c>
      <c r="C22" s="13"/>
      <c r="D22" s="34">
        <v>157</v>
      </c>
      <c r="E22" s="7">
        <v>21</v>
      </c>
      <c r="F22" s="24">
        <v>158</v>
      </c>
      <c r="J22" s="15">
        <v>175</v>
      </c>
      <c r="K22" s="7">
        <f>J23-J22</f>
        <v>14</v>
      </c>
      <c r="L22" s="24"/>
      <c r="M22" s="34">
        <v>716</v>
      </c>
      <c r="N22" s="7">
        <f>M23-M22</f>
        <v>25</v>
      </c>
      <c r="O22" s="24"/>
      <c r="P22" s="34">
        <v>34</v>
      </c>
      <c r="Q22" s="7">
        <v>15</v>
      </c>
      <c r="R22" s="13"/>
      <c r="S22" s="34">
        <v>198</v>
      </c>
      <c r="T22" s="7">
        <v>23</v>
      </c>
      <c r="U22" s="13"/>
      <c r="V22" s="34">
        <v>127</v>
      </c>
      <c r="W22" s="7">
        <v>13</v>
      </c>
      <c r="X22" s="13"/>
    </row>
    <row r="23" spans="1:24" ht="14.25">
      <c r="A23" s="15">
        <v>169</v>
      </c>
      <c r="B23" s="7">
        <v>23</v>
      </c>
      <c r="C23" s="13"/>
      <c r="D23" s="34">
        <v>20</v>
      </c>
      <c r="E23" s="8">
        <f>D24-D23</f>
        <v>16</v>
      </c>
      <c r="F23" s="13"/>
      <c r="J23" s="15">
        <v>189</v>
      </c>
      <c r="K23" s="7">
        <v>21</v>
      </c>
      <c r="L23" s="24">
        <v>808</v>
      </c>
      <c r="M23" s="34">
        <v>741</v>
      </c>
      <c r="N23" s="7">
        <f>M24-M23</f>
        <v>15</v>
      </c>
      <c r="O23" s="24"/>
      <c r="P23" s="34">
        <v>49</v>
      </c>
      <c r="Q23" s="7">
        <v>28</v>
      </c>
      <c r="R23" s="13"/>
      <c r="S23" s="34">
        <v>221</v>
      </c>
      <c r="T23" s="7">
        <v>16</v>
      </c>
      <c r="U23" s="13"/>
      <c r="V23" s="34">
        <v>140</v>
      </c>
      <c r="W23" s="7">
        <v>9</v>
      </c>
      <c r="X23" s="13"/>
    </row>
    <row r="24" spans="1:24" ht="14.25">
      <c r="A24" s="15">
        <v>192</v>
      </c>
      <c r="B24" s="7">
        <v>30</v>
      </c>
      <c r="C24" s="13"/>
      <c r="D24" s="34">
        <v>36</v>
      </c>
      <c r="E24" s="8">
        <f>D25-D24</f>
        <v>9</v>
      </c>
      <c r="F24" s="13"/>
      <c r="J24" s="15">
        <v>828</v>
      </c>
      <c r="K24" s="7">
        <f>J25-J24</f>
        <v>25</v>
      </c>
      <c r="L24" s="24"/>
      <c r="M24" s="34">
        <v>756</v>
      </c>
      <c r="N24" s="7">
        <f>M25-M24</f>
        <v>29</v>
      </c>
      <c r="O24" s="24"/>
      <c r="P24" s="34">
        <v>77</v>
      </c>
      <c r="Q24" s="7">
        <v>18</v>
      </c>
      <c r="R24" s="13"/>
      <c r="S24" s="34">
        <v>237</v>
      </c>
      <c r="T24" s="7">
        <v>17</v>
      </c>
      <c r="U24" s="13"/>
      <c r="V24" s="34">
        <v>149</v>
      </c>
      <c r="W24" s="7">
        <v>33</v>
      </c>
      <c r="X24" s="13"/>
    </row>
    <row r="25" spans="1:24" ht="14.25">
      <c r="A25" s="15">
        <v>222</v>
      </c>
      <c r="B25" s="7">
        <v>28</v>
      </c>
      <c r="C25" s="24">
        <v>93</v>
      </c>
      <c r="D25" s="34">
        <v>45</v>
      </c>
      <c r="E25" s="8">
        <f>D26-D2521</f>
        <v>20</v>
      </c>
      <c r="F25" s="24">
        <v>46</v>
      </c>
      <c r="J25" s="15">
        <v>853</v>
      </c>
      <c r="K25" s="7">
        <v>19</v>
      </c>
      <c r="L25" s="24"/>
      <c r="M25" s="34">
        <v>785</v>
      </c>
      <c r="N25" s="7">
        <f>M26-M25</f>
        <v>15</v>
      </c>
      <c r="O25" s="24"/>
      <c r="P25" s="34">
        <v>95</v>
      </c>
      <c r="Q25" s="7">
        <v>20</v>
      </c>
      <c r="R25" s="13"/>
      <c r="S25" s="34">
        <v>254</v>
      </c>
      <c r="T25" s="7">
        <v>22</v>
      </c>
      <c r="U25" s="13"/>
      <c r="V25" s="34">
        <v>182</v>
      </c>
      <c r="W25" s="7">
        <v>21</v>
      </c>
      <c r="X25" s="13"/>
    </row>
    <row r="26" spans="1:24" ht="14.25">
      <c r="A26" s="15">
        <v>110</v>
      </c>
      <c r="B26" s="7">
        <v>13</v>
      </c>
      <c r="C26" s="13"/>
      <c r="D26" s="34">
        <v>20</v>
      </c>
      <c r="E26" s="7">
        <v>22</v>
      </c>
      <c r="F26" s="24">
        <v>44</v>
      </c>
      <c r="J26" s="15">
        <v>872</v>
      </c>
      <c r="K26" s="7">
        <f aca="true" t="shared" si="4" ref="K26:K47">J27-J26</f>
        <v>18</v>
      </c>
      <c r="L26" s="24"/>
      <c r="M26" s="34">
        <v>800</v>
      </c>
      <c r="N26" s="7">
        <v>25</v>
      </c>
      <c r="O26" s="24">
        <v>126</v>
      </c>
      <c r="P26" s="34">
        <v>115</v>
      </c>
      <c r="Q26" s="7">
        <v>13</v>
      </c>
      <c r="R26" s="13"/>
      <c r="S26" s="34">
        <v>276</v>
      </c>
      <c r="T26" s="7">
        <v>22</v>
      </c>
      <c r="U26" s="13"/>
      <c r="V26" s="34">
        <v>203</v>
      </c>
      <c r="W26" s="7">
        <v>24</v>
      </c>
      <c r="X26" s="13"/>
    </row>
    <row r="27" spans="1:24" ht="14.25">
      <c r="A27" s="15">
        <v>123</v>
      </c>
      <c r="B27" s="7">
        <v>20</v>
      </c>
      <c r="C27" s="13"/>
      <c r="D27" s="34">
        <v>18</v>
      </c>
      <c r="E27" s="8">
        <f aca="true" t="shared" si="5" ref="E27:E42">D28-D27</f>
        <v>12</v>
      </c>
      <c r="F27" s="13"/>
      <c r="J27" s="15">
        <v>890</v>
      </c>
      <c r="K27" s="7">
        <f t="shared" si="4"/>
        <v>14</v>
      </c>
      <c r="L27" s="24"/>
      <c r="M27" s="34">
        <v>151</v>
      </c>
      <c r="N27" s="7">
        <f>M28-M27</f>
        <v>24</v>
      </c>
      <c r="O27" s="24"/>
      <c r="P27" s="34">
        <v>128</v>
      </c>
      <c r="Q27" s="7">
        <v>23</v>
      </c>
      <c r="R27" s="13"/>
      <c r="S27" s="34">
        <v>298</v>
      </c>
      <c r="T27" s="7">
        <v>16</v>
      </c>
      <c r="U27" s="13"/>
      <c r="V27" s="34">
        <v>227</v>
      </c>
      <c r="W27" s="7">
        <v>18</v>
      </c>
      <c r="X27" s="13"/>
    </row>
    <row r="28" spans="1:24" ht="14.25">
      <c r="A28" s="15">
        <v>143</v>
      </c>
      <c r="B28" s="7">
        <v>17</v>
      </c>
      <c r="C28" s="24">
        <v>5</v>
      </c>
      <c r="D28" s="34">
        <v>30</v>
      </c>
      <c r="E28" s="8">
        <f t="shared" si="5"/>
        <v>31</v>
      </c>
      <c r="F28" s="13"/>
      <c r="J28" s="15">
        <v>904</v>
      </c>
      <c r="K28" s="7">
        <f t="shared" si="4"/>
        <v>25</v>
      </c>
      <c r="L28" s="24"/>
      <c r="M28" s="34">
        <v>175</v>
      </c>
      <c r="N28" s="7">
        <f>M29-M28</f>
        <v>21</v>
      </c>
      <c r="O28" s="24"/>
      <c r="P28" s="34">
        <v>151</v>
      </c>
      <c r="Q28" s="7">
        <v>25</v>
      </c>
      <c r="R28" s="13"/>
      <c r="S28" s="34">
        <v>314</v>
      </c>
      <c r="T28" s="7">
        <v>25</v>
      </c>
      <c r="U28" s="13"/>
      <c r="V28" s="34">
        <v>245</v>
      </c>
      <c r="W28" s="7">
        <v>24</v>
      </c>
      <c r="X28" s="13"/>
    </row>
    <row r="29" spans="1:24" ht="14.25">
      <c r="A29" s="15">
        <v>22</v>
      </c>
      <c r="B29" s="7">
        <v>16</v>
      </c>
      <c r="C29" s="13"/>
      <c r="D29" s="34">
        <v>61</v>
      </c>
      <c r="E29" s="8">
        <f t="shared" si="5"/>
        <v>21</v>
      </c>
      <c r="F29" s="13"/>
      <c r="J29" s="15">
        <v>929</v>
      </c>
      <c r="K29" s="7">
        <f t="shared" si="4"/>
        <v>17</v>
      </c>
      <c r="L29" s="24"/>
      <c r="M29" s="34">
        <v>196</v>
      </c>
      <c r="N29" s="7">
        <v>21</v>
      </c>
      <c r="O29" s="24">
        <v>162</v>
      </c>
      <c r="P29" s="34">
        <v>176</v>
      </c>
      <c r="Q29" s="7">
        <v>30</v>
      </c>
      <c r="R29" s="13"/>
      <c r="S29" s="34">
        <v>339</v>
      </c>
      <c r="T29" s="7">
        <v>15</v>
      </c>
      <c r="U29" s="13"/>
      <c r="V29" s="34">
        <v>269</v>
      </c>
      <c r="W29" s="7">
        <v>26</v>
      </c>
      <c r="X29" s="13"/>
    </row>
    <row r="30" spans="1:24" ht="14.25">
      <c r="A30" s="15">
        <v>38</v>
      </c>
      <c r="B30" s="7">
        <v>22</v>
      </c>
      <c r="C30" s="13"/>
      <c r="D30" s="34">
        <v>82</v>
      </c>
      <c r="E30" s="8">
        <f t="shared" si="5"/>
        <v>14</v>
      </c>
      <c r="F30" s="13"/>
      <c r="J30" s="15">
        <v>946</v>
      </c>
      <c r="K30" s="7">
        <f t="shared" si="4"/>
        <v>25</v>
      </c>
      <c r="L30" s="24"/>
      <c r="M30" s="34">
        <v>183</v>
      </c>
      <c r="N30" s="7">
        <f>M31-M30</f>
        <v>16</v>
      </c>
      <c r="O30" s="24"/>
      <c r="P30" s="34">
        <v>206</v>
      </c>
      <c r="Q30" s="7">
        <v>14</v>
      </c>
      <c r="R30" s="13"/>
      <c r="S30" s="34">
        <v>354</v>
      </c>
      <c r="T30" s="7">
        <v>23</v>
      </c>
      <c r="U30" s="13"/>
      <c r="V30" s="34">
        <v>295</v>
      </c>
      <c r="W30" s="7">
        <v>28</v>
      </c>
      <c r="X30" s="13"/>
    </row>
    <row r="31" spans="1:24" ht="14.25">
      <c r="A31" s="15">
        <v>60</v>
      </c>
      <c r="B31" s="7">
        <v>18</v>
      </c>
      <c r="C31" s="13"/>
      <c r="D31" s="34">
        <v>96</v>
      </c>
      <c r="E31" s="8">
        <f t="shared" si="5"/>
        <v>11</v>
      </c>
      <c r="F31" s="13"/>
      <c r="J31" s="15">
        <v>971</v>
      </c>
      <c r="K31" s="7">
        <f t="shared" si="4"/>
        <v>18</v>
      </c>
      <c r="L31" s="24"/>
      <c r="M31" s="34">
        <v>199</v>
      </c>
      <c r="N31" s="7">
        <f>M32-M31</f>
        <v>25</v>
      </c>
      <c r="O31" s="24"/>
      <c r="P31" s="34">
        <v>220</v>
      </c>
      <c r="Q31" s="7">
        <v>20</v>
      </c>
      <c r="R31" s="13"/>
      <c r="S31" s="34">
        <v>377</v>
      </c>
      <c r="T31" s="7">
        <v>18</v>
      </c>
      <c r="U31" s="13"/>
      <c r="V31" s="34">
        <v>323</v>
      </c>
      <c r="W31" s="7">
        <v>34</v>
      </c>
      <c r="X31" s="13"/>
    </row>
    <row r="32" spans="1:24" ht="14.25">
      <c r="A32" s="15">
        <v>78</v>
      </c>
      <c r="B32" s="7">
        <v>10</v>
      </c>
      <c r="C32" s="13"/>
      <c r="D32" s="34">
        <v>107</v>
      </c>
      <c r="E32" s="8">
        <f t="shared" si="5"/>
        <v>22</v>
      </c>
      <c r="F32" s="13"/>
      <c r="J32" s="15">
        <v>989</v>
      </c>
      <c r="K32" s="7">
        <f t="shared" si="4"/>
        <v>23</v>
      </c>
      <c r="L32" s="24"/>
      <c r="M32" s="34">
        <v>224</v>
      </c>
      <c r="N32" s="7">
        <f>M33-M32</f>
        <v>21</v>
      </c>
      <c r="O32" s="24"/>
      <c r="P32" s="34">
        <v>240</v>
      </c>
      <c r="Q32" s="7">
        <v>18</v>
      </c>
      <c r="R32" s="13"/>
      <c r="S32" s="34">
        <v>395</v>
      </c>
      <c r="T32" s="7">
        <v>25</v>
      </c>
      <c r="U32" s="13"/>
      <c r="V32" s="34">
        <v>347</v>
      </c>
      <c r="W32" s="7">
        <v>15</v>
      </c>
      <c r="X32" s="13"/>
    </row>
    <row r="33" spans="1:24" ht="14.25">
      <c r="A33" s="15">
        <v>88</v>
      </c>
      <c r="B33" s="7">
        <v>18</v>
      </c>
      <c r="C33" s="13"/>
      <c r="D33" s="34">
        <v>129</v>
      </c>
      <c r="E33" s="8">
        <f t="shared" si="5"/>
        <v>19</v>
      </c>
      <c r="F33" s="13"/>
      <c r="J33" s="15">
        <v>1012</v>
      </c>
      <c r="K33" s="7">
        <f t="shared" si="4"/>
        <v>15</v>
      </c>
      <c r="L33" s="24"/>
      <c r="M33" s="34">
        <v>245</v>
      </c>
      <c r="N33" s="7">
        <f>M34-M33</f>
        <v>15</v>
      </c>
      <c r="O33" s="24"/>
      <c r="P33" s="34">
        <v>258</v>
      </c>
      <c r="Q33" s="7">
        <v>21</v>
      </c>
      <c r="R33" s="13"/>
      <c r="S33" s="34">
        <v>420</v>
      </c>
      <c r="T33" s="7">
        <v>17</v>
      </c>
      <c r="U33" s="13"/>
      <c r="V33" s="34">
        <v>362</v>
      </c>
      <c r="W33" s="7">
        <v>24</v>
      </c>
      <c r="X33" s="24">
        <v>363</v>
      </c>
    </row>
    <row r="34" spans="1:24" ht="14.25">
      <c r="A34" s="15">
        <v>106</v>
      </c>
      <c r="B34" s="7">
        <v>16</v>
      </c>
      <c r="C34" s="13"/>
      <c r="D34" s="34">
        <v>148</v>
      </c>
      <c r="E34" s="8">
        <f t="shared" si="5"/>
        <v>15</v>
      </c>
      <c r="F34" s="13"/>
      <c r="J34" s="15">
        <v>1027</v>
      </c>
      <c r="K34" s="7">
        <f t="shared" si="4"/>
        <v>10</v>
      </c>
      <c r="L34" s="24"/>
      <c r="M34" s="34">
        <v>260</v>
      </c>
      <c r="N34" s="7">
        <f>M35-M34</f>
        <v>15</v>
      </c>
      <c r="O34" s="24"/>
      <c r="P34" s="34">
        <v>279</v>
      </c>
      <c r="Q34" s="7">
        <v>16</v>
      </c>
      <c r="R34" s="13"/>
      <c r="S34" s="34">
        <v>17</v>
      </c>
      <c r="T34" s="7">
        <v>17</v>
      </c>
      <c r="U34" s="13"/>
      <c r="V34" s="34">
        <v>94</v>
      </c>
      <c r="W34" s="7">
        <v>34</v>
      </c>
      <c r="X34" s="24">
        <v>13</v>
      </c>
    </row>
    <row r="35" spans="1:24" ht="14.25">
      <c r="A35" s="15">
        <v>122</v>
      </c>
      <c r="B35" s="7">
        <v>19</v>
      </c>
      <c r="C35" s="13"/>
      <c r="D35" s="34">
        <v>163</v>
      </c>
      <c r="E35" s="8">
        <f t="shared" si="5"/>
        <v>13</v>
      </c>
      <c r="F35" s="13"/>
      <c r="J35" s="15">
        <v>1037</v>
      </c>
      <c r="K35" s="7">
        <f t="shared" si="4"/>
        <v>20</v>
      </c>
      <c r="L35" s="24"/>
      <c r="M35" s="34">
        <v>275</v>
      </c>
      <c r="N35" s="7">
        <v>20</v>
      </c>
      <c r="O35" s="24"/>
      <c r="P35" s="34">
        <v>295</v>
      </c>
      <c r="Q35" s="7">
        <v>16</v>
      </c>
      <c r="R35" s="24">
        <v>85</v>
      </c>
      <c r="S35" s="34">
        <v>34</v>
      </c>
      <c r="T35" s="7">
        <v>32</v>
      </c>
      <c r="U35" s="13"/>
      <c r="V35" s="34">
        <v>128</v>
      </c>
      <c r="W35" s="7">
        <v>15</v>
      </c>
      <c r="X35" s="24">
        <v>84</v>
      </c>
    </row>
    <row r="36" spans="1:24" ht="14.25">
      <c r="A36" s="15">
        <v>141</v>
      </c>
      <c r="B36" s="7">
        <v>31</v>
      </c>
      <c r="C36" s="13"/>
      <c r="D36" s="34">
        <v>176</v>
      </c>
      <c r="E36" s="8">
        <f t="shared" si="5"/>
        <v>30</v>
      </c>
      <c r="F36" s="13"/>
      <c r="J36" s="15">
        <v>1057</v>
      </c>
      <c r="K36" s="7">
        <f t="shared" si="4"/>
        <v>20</v>
      </c>
      <c r="L36" s="24"/>
      <c r="M36" s="34">
        <v>291</v>
      </c>
      <c r="N36" s="7">
        <f>M37-M36</f>
        <v>22</v>
      </c>
      <c r="O36" s="24"/>
      <c r="P36" s="34">
        <v>101</v>
      </c>
      <c r="Q36" s="7">
        <v>19</v>
      </c>
      <c r="R36" s="13"/>
      <c r="S36" s="34">
        <v>66</v>
      </c>
      <c r="T36" s="7">
        <v>28</v>
      </c>
      <c r="U36" s="13"/>
      <c r="V36" s="34">
        <v>143</v>
      </c>
      <c r="W36" s="7">
        <v>20</v>
      </c>
      <c r="X36" s="13"/>
    </row>
    <row r="37" spans="1:24" ht="14.25">
      <c r="A37" s="15">
        <v>172</v>
      </c>
      <c r="B37" s="7">
        <v>20</v>
      </c>
      <c r="C37" s="13"/>
      <c r="D37" s="34">
        <v>206</v>
      </c>
      <c r="E37" s="8">
        <f t="shared" si="5"/>
        <v>22</v>
      </c>
      <c r="F37" s="13"/>
      <c r="J37" s="15">
        <v>1077</v>
      </c>
      <c r="K37" s="7">
        <f t="shared" si="4"/>
        <v>17</v>
      </c>
      <c r="L37" s="24"/>
      <c r="M37" s="34">
        <v>313</v>
      </c>
      <c r="N37" s="7">
        <f>M38-M37</f>
        <v>27</v>
      </c>
      <c r="O37" s="24"/>
      <c r="P37" s="34">
        <v>120</v>
      </c>
      <c r="Q37" s="7">
        <v>19</v>
      </c>
      <c r="R37" s="24">
        <v>134</v>
      </c>
      <c r="S37" s="34">
        <v>94</v>
      </c>
      <c r="T37" s="7">
        <v>19</v>
      </c>
      <c r="U37" s="13"/>
      <c r="V37" s="34">
        <v>163</v>
      </c>
      <c r="W37" s="7">
        <v>28</v>
      </c>
      <c r="X37" s="13"/>
    </row>
    <row r="38" spans="1:24" ht="14.25">
      <c r="A38" s="15">
        <v>192</v>
      </c>
      <c r="B38" s="7">
        <v>18</v>
      </c>
      <c r="C38" s="13"/>
      <c r="D38" s="34">
        <v>228</v>
      </c>
      <c r="E38" s="8">
        <f t="shared" si="5"/>
        <v>28</v>
      </c>
      <c r="F38" s="13"/>
      <c r="J38" s="15">
        <v>1094</v>
      </c>
      <c r="K38" s="7">
        <f t="shared" si="4"/>
        <v>20</v>
      </c>
      <c r="L38" s="24"/>
      <c r="M38" s="34">
        <v>340</v>
      </c>
      <c r="N38" s="7">
        <f>M39-M38</f>
        <v>19</v>
      </c>
      <c r="O38" s="24"/>
      <c r="P38" s="34">
        <v>5</v>
      </c>
      <c r="Q38" s="7">
        <v>21</v>
      </c>
      <c r="R38" s="13"/>
      <c r="S38" s="34">
        <v>113</v>
      </c>
      <c r="T38" s="7">
        <v>21</v>
      </c>
      <c r="U38" s="13"/>
      <c r="V38" s="34">
        <v>191</v>
      </c>
      <c r="W38" s="7">
        <v>18</v>
      </c>
      <c r="X38" s="13"/>
    </row>
    <row r="39" spans="1:24" ht="14.25">
      <c r="A39" s="15">
        <v>210</v>
      </c>
      <c r="B39" s="7">
        <v>25</v>
      </c>
      <c r="C39" s="13"/>
      <c r="D39" s="34">
        <v>256</v>
      </c>
      <c r="E39" s="8">
        <f t="shared" si="5"/>
        <v>27</v>
      </c>
      <c r="F39" s="13"/>
      <c r="J39" s="15">
        <v>1114</v>
      </c>
      <c r="K39" s="7">
        <f t="shared" si="4"/>
        <v>20</v>
      </c>
      <c r="L39" s="24"/>
      <c r="M39" s="34">
        <v>359</v>
      </c>
      <c r="N39" s="7">
        <v>20</v>
      </c>
      <c r="O39" s="24"/>
      <c r="P39" s="34">
        <v>26</v>
      </c>
      <c r="Q39" s="7">
        <v>21</v>
      </c>
      <c r="R39" s="13"/>
      <c r="S39" s="34">
        <v>134</v>
      </c>
      <c r="T39" s="7">
        <v>16</v>
      </c>
      <c r="U39" s="13"/>
      <c r="V39" s="34">
        <v>209</v>
      </c>
      <c r="W39" s="7">
        <v>18</v>
      </c>
      <c r="X39" s="13"/>
    </row>
    <row r="40" spans="1:24" ht="14.25">
      <c r="A40" s="15">
        <v>235</v>
      </c>
      <c r="B40" s="7">
        <v>17</v>
      </c>
      <c r="C40" s="13"/>
      <c r="D40" s="34">
        <v>283</v>
      </c>
      <c r="E40" s="8">
        <f t="shared" si="5"/>
        <v>22</v>
      </c>
      <c r="F40" s="13"/>
      <c r="J40" s="15">
        <v>1134</v>
      </c>
      <c r="K40" s="7">
        <f t="shared" si="4"/>
        <v>20</v>
      </c>
      <c r="L40" s="24"/>
      <c r="M40" s="34">
        <v>371</v>
      </c>
      <c r="N40" s="7">
        <f>M41-M40</f>
        <v>18</v>
      </c>
      <c r="O40" s="24"/>
      <c r="P40" s="34">
        <v>47</v>
      </c>
      <c r="Q40" s="7">
        <v>21</v>
      </c>
      <c r="R40" s="24">
        <v>266</v>
      </c>
      <c r="S40" s="34">
        <v>150</v>
      </c>
      <c r="T40" s="7">
        <v>16</v>
      </c>
      <c r="U40" s="13"/>
      <c r="V40" s="34">
        <v>227</v>
      </c>
      <c r="W40" s="7">
        <v>22</v>
      </c>
      <c r="X40" s="13"/>
    </row>
    <row r="41" spans="1:24" ht="14.25">
      <c r="A41" s="15">
        <v>252</v>
      </c>
      <c r="B41" s="7">
        <v>14</v>
      </c>
      <c r="C41" s="13"/>
      <c r="D41" s="34">
        <v>305</v>
      </c>
      <c r="E41" s="8">
        <f t="shared" si="5"/>
        <v>24</v>
      </c>
      <c r="F41" s="13"/>
      <c r="J41" s="15">
        <v>1154</v>
      </c>
      <c r="K41" s="7">
        <f t="shared" si="4"/>
        <v>21</v>
      </c>
      <c r="L41" s="24"/>
      <c r="M41" s="34">
        <v>389</v>
      </c>
      <c r="N41" s="7">
        <f>M42-M41</f>
        <v>17</v>
      </c>
      <c r="O41" s="24"/>
      <c r="P41" s="34">
        <v>278</v>
      </c>
      <c r="Q41" s="7">
        <v>19</v>
      </c>
      <c r="R41" s="13"/>
      <c r="S41" s="34">
        <v>166</v>
      </c>
      <c r="T41" s="7">
        <v>13</v>
      </c>
      <c r="U41" s="13"/>
      <c r="V41" s="34">
        <v>249</v>
      </c>
      <c r="W41" s="7">
        <v>17</v>
      </c>
      <c r="X41" s="13"/>
    </row>
    <row r="42" spans="1:24" ht="14.25">
      <c r="A42" s="15">
        <v>266</v>
      </c>
      <c r="B42" s="7">
        <v>23</v>
      </c>
      <c r="C42" s="13"/>
      <c r="D42" s="34">
        <v>329</v>
      </c>
      <c r="E42" s="8">
        <f t="shared" si="5"/>
        <v>21</v>
      </c>
      <c r="F42" s="13"/>
      <c r="J42" s="15">
        <v>1175</v>
      </c>
      <c r="K42" s="7">
        <f t="shared" si="4"/>
        <v>32</v>
      </c>
      <c r="L42" s="24"/>
      <c r="M42" s="34">
        <v>406</v>
      </c>
      <c r="N42" s="7">
        <f>M43-M42</f>
        <v>14</v>
      </c>
      <c r="O42" s="37">
        <f>O41/40</f>
        <v>0</v>
      </c>
      <c r="P42" s="34">
        <v>297</v>
      </c>
      <c r="Q42" s="7">
        <v>30</v>
      </c>
      <c r="R42" s="13"/>
      <c r="S42" s="34">
        <v>179</v>
      </c>
      <c r="T42" s="7">
        <v>22</v>
      </c>
      <c r="U42" s="13"/>
      <c r="V42" s="34">
        <v>266</v>
      </c>
      <c r="W42" s="7">
        <v>14</v>
      </c>
      <c r="X42" s="13"/>
    </row>
    <row r="43" spans="1:24" ht="14.25">
      <c r="A43" s="15">
        <v>289</v>
      </c>
      <c r="B43" s="7">
        <v>23</v>
      </c>
      <c r="C43" s="13"/>
      <c r="D43" s="34">
        <v>350</v>
      </c>
      <c r="E43" s="7">
        <v>25</v>
      </c>
      <c r="F43" s="24">
        <v>80</v>
      </c>
      <c r="J43" s="15">
        <v>1207</v>
      </c>
      <c r="K43" s="7">
        <f t="shared" si="4"/>
        <v>28</v>
      </c>
      <c r="L43" s="24"/>
      <c r="M43" s="34">
        <v>420</v>
      </c>
      <c r="N43" s="7">
        <v>21</v>
      </c>
      <c r="O43" s="24">
        <v>102</v>
      </c>
      <c r="P43" s="34">
        <v>327</v>
      </c>
      <c r="Q43" s="7">
        <v>30</v>
      </c>
      <c r="R43" s="13"/>
      <c r="S43" s="34">
        <v>201</v>
      </c>
      <c r="T43" s="7">
        <v>23</v>
      </c>
      <c r="U43" s="13"/>
      <c r="V43" s="34">
        <v>280</v>
      </c>
      <c r="W43" s="7">
        <v>19</v>
      </c>
      <c r="X43" s="13"/>
    </row>
    <row r="44" spans="1:24" ht="14.25">
      <c r="A44" s="15">
        <v>312</v>
      </c>
      <c r="B44" s="7">
        <v>28</v>
      </c>
      <c r="C44" s="24">
        <v>1</v>
      </c>
      <c r="D44" s="34">
        <v>105</v>
      </c>
      <c r="E44" s="8">
        <f>D45-D44</f>
        <v>17</v>
      </c>
      <c r="F44" s="13"/>
      <c r="J44" s="15">
        <v>1235</v>
      </c>
      <c r="K44" s="7">
        <f t="shared" si="4"/>
        <v>18</v>
      </c>
      <c r="L44" s="24"/>
      <c r="M44" s="34">
        <v>123</v>
      </c>
      <c r="N44" s="7">
        <f aca="true" t="shared" si="6" ref="N44:N53">M45-M44</f>
        <v>23</v>
      </c>
      <c r="O44" s="24"/>
      <c r="P44" s="34">
        <v>357</v>
      </c>
      <c r="Q44" s="7">
        <v>24</v>
      </c>
      <c r="R44" s="13"/>
      <c r="S44" s="34">
        <v>224</v>
      </c>
      <c r="T44" s="7">
        <v>18</v>
      </c>
      <c r="U44" s="13"/>
      <c r="V44" s="34">
        <v>299</v>
      </c>
      <c r="W44" s="7">
        <v>21</v>
      </c>
      <c r="X44" s="13"/>
    </row>
    <row r="45" spans="1:24" ht="14.25">
      <c r="A45" s="15">
        <v>29</v>
      </c>
      <c r="B45" s="7">
        <v>18</v>
      </c>
      <c r="C45" s="13"/>
      <c r="D45" s="34">
        <v>122</v>
      </c>
      <c r="E45" s="7">
        <v>26</v>
      </c>
      <c r="F45" s="24">
        <v>129</v>
      </c>
      <c r="J45" s="15">
        <v>1253</v>
      </c>
      <c r="K45" s="7">
        <f t="shared" si="4"/>
        <v>15</v>
      </c>
      <c r="L45" s="24"/>
      <c r="M45" s="34">
        <v>146</v>
      </c>
      <c r="N45" s="7">
        <f t="shared" si="6"/>
        <v>16</v>
      </c>
      <c r="O45" s="24"/>
      <c r="P45" s="34">
        <v>381</v>
      </c>
      <c r="Q45" s="7">
        <v>18</v>
      </c>
      <c r="R45" s="13"/>
      <c r="S45" s="34">
        <v>242</v>
      </c>
      <c r="T45" s="7">
        <v>23</v>
      </c>
      <c r="U45" s="24">
        <v>260</v>
      </c>
      <c r="V45" s="34">
        <v>320</v>
      </c>
      <c r="W45" s="7">
        <v>13</v>
      </c>
      <c r="X45" s="13"/>
    </row>
    <row r="46" spans="1:24" ht="14.25">
      <c r="A46" s="15">
        <v>47</v>
      </c>
      <c r="B46" s="7">
        <v>14</v>
      </c>
      <c r="C46" s="13"/>
      <c r="D46" s="34">
        <v>19</v>
      </c>
      <c r="E46" s="8">
        <f aca="true" t="shared" si="7" ref="E46:E53">D47-D46</f>
        <v>17</v>
      </c>
      <c r="F46" s="13"/>
      <c r="J46" s="15">
        <v>1268</v>
      </c>
      <c r="K46" s="7">
        <f t="shared" si="4"/>
        <v>16</v>
      </c>
      <c r="L46" s="24"/>
      <c r="M46" s="34">
        <v>162</v>
      </c>
      <c r="N46" s="7">
        <f t="shared" si="6"/>
        <v>15</v>
      </c>
      <c r="O46" s="24"/>
      <c r="P46" s="34">
        <v>399</v>
      </c>
      <c r="Q46" s="7">
        <v>26</v>
      </c>
      <c r="R46" s="24">
        <v>421</v>
      </c>
      <c r="S46" s="34">
        <v>90</v>
      </c>
      <c r="T46" s="8">
        <f>SUM(T1:T45)</f>
        <v>926</v>
      </c>
      <c r="U46" s="24">
        <v>85</v>
      </c>
      <c r="V46" s="34">
        <v>333</v>
      </c>
      <c r="W46" s="7">
        <v>23</v>
      </c>
      <c r="X46" s="13"/>
    </row>
    <row r="47" spans="1:24" ht="15" thickBot="1">
      <c r="A47" s="15">
        <v>61</v>
      </c>
      <c r="B47" s="7">
        <v>26</v>
      </c>
      <c r="C47" s="13"/>
      <c r="D47" s="34">
        <v>36</v>
      </c>
      <c r="E47" s="8">
        <f t="shared" si="7"/>
        <v>23</v>
      </c>
      <c r="F47" s="13"/>
      <c r="J47" s="15">
        <v>1284</v>
      </c>
      <c r="K47" s="7">
        <f t="shared" si="4"/>
        <v>16</v>
      </c>
      <c r="L47" s="24"/>
      <c r="M47" s="34">
        <v>177</v>
      </c>
      <c r="N47" s="7">
        <f t="shared" si="6"/>
        <v>22</v>
      </c>
      <c r="O47" s="24"/>
      <c r="P47" s="34">
        <v>91</v>
      </c>
      <c r="Q47" s="7">
        <v>21</v>
      </c>
      <c r="R47" s="24">
        <v>87</v>
      </c>
      <c r="S47" s="35"/>
      <c r="T47" s="28">
        <f>T46/45</f>
        <v>20.57777777777778</v>
      </c>
      <c r="U47" s="17"/>
      <c r="V47" s="34">
        <v>356</v>
      </c>
      <c r="W47" s="7">
        <v>32</v>
      </c>
      <c r="X47" s="13"/>
    </row>
    <row r="48" spans="1:24" ht="14.25">
      <c r="A48" s="15">
        <v>87</v>
      </c>
      <c r="B48" s="7">
        <v>17</v>
      </c>
      <c r="C48" s="13"/>
      <c r="D48" s="34">
        <v>59</v>
      </c>
      <c r="E48" s="8">
        <f t="shared" si="7"/>
        <v>29</v>
      </c>
      <c r="F48" s="13"/>
      <c r="J48" s="15">
        <v>1300</v>
      </c>
      <c r="K48" s="7">
        <v>20</v>
      </c>
      <c r="L48" s="24"/>
      <c r="M48" s="34">
        <v>199</v>
      </c>
      <c r="N48" s="7">
        <f t="shared" si="6"/>
        <v>16</v>
      </c>
      <c r="O48" s="24"/>
      <c r="P48" s="34">
        <v>19</v>
      </c>
      <c r="Q48" s="7">
        <v>26</v>
      </c>
      <c r="R48" s="24">
        <v>93</v>
      </c>
      <c r="V48" s="15">
        <v>34</v>
      </c>
      <c r="W48" s="7">
        <v>16</v>
      </c>
      <c r="X48" s="13"/>
    </row>
    <row r="49" spans="1:24" ht="14.25">
      <c r="A49" s="15">
        <v>94</v>
      </c>
      <c r="B49" s="7">
        <v>31</v>
      </c>
      <c r="C49" s="13"/>
      <c r="D49" s="34">
        <v>88</v>
      </c>
      <c r="E49" s="8">
        <f t="shared" si="7"/>
        <v>21</v>
      </c>
      <c r="F49" s="13"/>
      <c r="J49" s="15">
        <v>608</v>
      </c>
      <c r="K49" s="7">
        <v>19</v>
      </c>
      <c r="L49" s="24">
        <v>163</v>
      </c>
      <c r="M49" s="34">
        <v>215</v>
      </c>
      <c r="N49" s="7">
        <f t="shared" si="6"/>
        <v>33</v>
      </c>
      <c r="O49" s="24"/>
      <c r="P49" s="34">
        <v>45</v>
      </c>
      <c r="Q49" s="7">
        <v>21</v>
      </c>
      <c r="R49" s="13"/>
      <c r="V49" s="15">
        <v>60</v>
      </c>
      <c r="W49" s="7">
        <v>15</v>
      </c>
      <c r="X49" s="13"/>
    </row>
    <row r="50" spans="1:24" ht="14.25">
      <c r="A50" s="15">
        <v>125</v>
      </c>
      <c r="B50" s="7">
        <v>18</v>
      </c>
      <c r="C50" s="13"/>
      <c r="D50" s="34">
        <v>109</v>
      </c>
      <c r="E50" s="8">
        <f t="shared" si="7"/>
        <v>24</v>
      </c>
      <c r="F50" s="13"/>
      <c r="J50" s="15">
        <v>182</v>
      </c>
      <c r="K50" s="7">
        <f>J51-J50</f>
        <v>6</v>
      </c>
      <c r="L50" s="24"/>
      <c r="M50" s="34">
        <v>248</v>
      </c>
      <c r="N50" s="7">
        <f t="shared" si="6"/>
        <v>25</v>
      </c>
      <c r="O50" s="24"/>
      <c r="P50" s="34">
        <v>66</v>
      </c>
      <c r="Q50" s="8">
        <f>SUM(Q1:Q49)</f>
        <v>1013</v>
      </c>
      <c r="R50" s="13"/>
      <c r="V50" s="15">
        <v>75</v>
      </c>
      <c r="W50" s="7">
        <v>15</v>
      </c>
      <c r="X50" s="13"/>
    </row>
    <row r="51" spans="1:24" ht="15" thickBot="1">
      <c r="A51" s="15">
        <v>143</v>
      </c>
      <c r="B51" s="7">
        <v>16</v>
      </c>
      <c r="C51" s="13"/>
      <c r="D51" s="34">
        <v>133</v>
      </c>
      <c r="E51" s="8">
        <f t="shared" si="7"/>
        <v>21</v>
      </c>
      <c r="F51" s="13"/>
      <c r="J51" s="15">
        <v>188</v>
      </c>
      <c r="K51" s="7">
        <f>J52-J51</f>
        <v>20</v>
      </c>
      <c r="L51" s="24"/>
      <c r="M51" s="34">
        <v>273</v>
      </c>
      <c r="N51" s="7">
        <f t="shared" si="6"/>
        <v>13</v>
      </c>
      <c r="O51" s="24"/>
      <c r="P51" s="35"/>
      <c r="Q51" s="28">
        <f>Q50/49</f>
        <v>20.6734693877551</v>
      </c>
      <c r="R51" s="17"/>
      <c r="V51" s="15">
        <v>90</v>
      </c>
      <c r="W51" s="7">
        <v>19</v>
      </c>
      <c r="X51" s="24">
        <v>96</v>
      </c>
    </row>
    <row r="52" spans="1:24" ht="14.25">
      <c r="A52" s="15">
        <v>159</v>
      </c>
      <c r="B52" s="7">
        <v>21</v>
      </c>
      <c r="C52" s="13"/>
      <c r="D52" s="34">
        <v>154</v>
      </c>
      <c r="E52" s="8">
        <f t="shared" si="7"/>
        <v>16</v>
      </c>
      <c r="F52" s="13"/>
      <c r="J52" s="15">
        <v>208</v>
      </c>
      <c r="K52" s="7">
        <f>J53-J52</f>
        <v>13</v>
      </c>
      <c r="L52" s="24"/>
      <c r="M52" s="34">
        <v>286</v>
      </c>
      <c r="N52" s="7">
        <f t="shared" si="6"/>
        <v>29</v>
      </c>
      <c r="O52" s="24"/>
      <c r="V52" s="15">
        <v>13</v>
      </c>
      <c r="W52" s="7">
        <v>21</v>
      </c>
      <c r="X52" s="13"/>
    </row>
    <row r="53" spans="1:24" ht="14.25">
      <c r="A53" s="15">
        <v>180</v>
      </c>
      <c r="B53" s="7">
        <v>21</v>
      </c>
      <c r="C53" s="13"/>
      <c r="D53" s="34">
        <v>170</v>
      </c>
      <c r="E53" s="8">
        <f t="shared" si="7"/>
        <v>21</v>
      </c>
      <c r="F53" s="13"/>
      <c r="J53" s="15">
        <v>221</v>
      </c>
      <c r="K53" s="7">
        <f>J54-J53</f>
        <v>24</v>
      </c>
      <c r="L53" s="24"/>
      <c r="M53" s="34">
        <v>315</v>
      </c>
      <c r="N53" s="7">
        <f t="shared" si="6"/>
        <v>24</v>
      </c>
      <c r="O53" s="24"/>
      <c r="V53" s="15">
        <v>34</v>
      </c>
      <c r="W53" s="7">
        <v>21</v>
      </c>
      <c r="X53" s="13"/>
    </row>
    <row r="54" spans="1:24" ht="14.25">
      <c r="A54" s="15">
        <v>201</v>
      </c>
      <c r="B54" s="7">
        <v>27</v>
      </c>
      <c r="C54" s="13"/>
      <c r="D54" s="34">
        <v>191</v>
      </c>
      <c r="E54" s="7">
        <v>17</v>
      </c>
      <c r="F54" s="24">
        <v>196</v>
      </c>
      <c r="J54" s="15">
        <v>245</v>
      </c>
      <c r="K54" s="7">
        <f>J55-J54</f>
        <v>18</v>
      </c>
      <c r="L54" s="24"/>
      <c r="M54" s="34">
        <v>339</v>
      </c>
      <c r="N54" s="7">
        <v>11</v>
      </c>
      <c r="O54" s="24">
        <v>102</v>
      </c>
      <c r="V54" s="15">
        <v>55</v>
      </c>
      <c r="W54" s="7">
        <v>24</v>
      </c>
      <c r="X54" s="13"/>
    </row>
    <row r="55" spans="1:24" ht="14.25">
      <c r="A55" s="15">
        <v>228</v>
      </c>
      <c r="B55" s="7">
        <v>18</v>
      </c>
      <c r="C55" s="13"/>
      <c r="D55" s="34">
        <v>12</v>
      </c>
      <c r="E55" s="8">
        <f aca="true" t="shared" si="8" ref="E55:E62">D56-D55</f>
        <v>14</v>
      </c>
      <c r="F55" s="13"/>
      <c r="J55" s="15">
        <v>263</v>
      </c>
      <c r="K55" s="7">
        <v>12</v>
      </c>
      <c r="L55" s="24">
        <v>302</v>
      </c>
      <c r="M55" s="34">
        <v>113</v>
      </c>
      <c r="N55" s="7">
        <v>20</v>
      </c>
      <c r="O55" s="24"/>
      <c r="V55" s="15">
        <v>79</v>
      </c>
      <c r="W55" s="7">
        <v>17</v>
      </c>
      <c r="X55" s="13"/>
    </row>
    <row r="56" spans="1:24" ht="14.25">
      <c r="A56" s="15">
        <v>15</v>
      </c>
      <c r="B56" s="7">
        <v>35</v>
      </c>
      <c r="C56" s="24">
        <v>0</v>
      </c>
      <c r="D56" s="34">
        <v>26</v>
      </c>
      <c r="E56" s="8">
        <f t="shared" si="8"/>
        <v>18</v>
      </c>
      <c r="F56" s="13"/>
      <c r="J56" s="15">
        <v>314</v>
      </c>
      <c r="K56" s="7">
        <f aca="true" t="shared" si="9" ref="K56:K62">J57-J56</f>
        <v>24</v>
      </c>
      <c r="L56" s="24"/>
      <c r="M56" s="34">
        <v>128</v>
      </c>
      <c r="N56" s="7">
        <f aca="true" t="shared" si="10" ref="N56:N74">M57-M56</f>
        <v>15</v>
      </c>
      <c r="O56" s="24"/>
      <c r="V56" s="15">
        <v>96</v>
      </c>
      <c r="W56" s="7">
        <v>10</v>
      </c>
      <c r="X56" s="13"/>
    </row>
    <row r="57" spans="1:24" ht="14.25">
      <c r="A57" s="15">
        <v>35</v>
      </c>
      <c r="B57" s="7">
        <v>19</v>
      </c>
      <c r="C57" s="13"/>
      <c r="D57" s="34">
        <v>44</v>
      </c>
      <c r="E57" s="8">
        <f t="shared" si="8"/>
        <v>19</v>
      </c>
      <c r="F57" s="13"/>
      <c r="J57" s="15">
        <v>338</v>
      </c>
      <c r="K57" s="7">
        <f t="shared" si="9"/>
        <v>17</v>
      </c>
      <c r="L57" s="24"/>
      <c r="M57" s="34">
        <v>143</v>
      </c>
      <c r="N57" s="7">
        <f t="shared" si="10"/>
        <v>16</v>
      </c>
      <c r="O57" s="24"/>
      <c r="V57" s="15">
        <v>106</v>
      </c>
      <c r="W57" s="7">
        <v>25</v>
      </c>
      <c r="X57" s="13"/>
    </row>
    <row r="58" spans="1:24" ht="14.25">
      <c r="A58" s="15">
        <v>54</v>
      </c>
      <c r="B58" s="7">
        <v>29</v>
      </c>
      <c r="C58" s="13"/>
      <c r="D58" s="34">
        <v>63</v>
      </c>
      <c r="E58" s="8">
        <f t="shared" si="8"/>
        <v>13</v>
      </c>
      <c r="F58" s="13"/>
      <c r="J58" s="15">
        <v>355</v>
      </c>
      <c r="K58" s="7">
        <f t="shared" si="9"/>
        <v>16</v>
      </c>
      <c r="L58" s="24"/>
      <c r="M58" s="34">
        <v>159</v>
      </c>
      <c r="N58" s="7">
        <f t="shared" si="10"/>
        <v>15</v>
      </c>
      <c r="O58" s="24"/>
      <c r="V58" s="15">
        <v>131</v>
      </c>
      <c r="W58" s="7">
        <v>20</v>
      </c>
      <c r="X58" s="13"/>
    </row>
    <row r="59" spans="1:24" ht="14.25">
      <c r="A59" s="15">
        <v>83</v>
      </c>
      <c r="B59" s="7">
        <v>19</v>
      </c>
      <c r="C59" s="24">
        <v>85</v>
      </c>
      <c r="D59" s="34">
        <v>76</v>
      </c>
      <c r="E59" s="8">
        <f t="shared" si="8"/>
        <v>26</v>
      </c>
      <c r="F59" s="13"/>
      <c r="J59" s="15">
        <v>371</v>
      </c>
      <c r="K59" s="7">
        <f t="shared" si="9"/>
        <v>27</v>
      </c>
      <c r="L59" s="24"/>
      <c r="M59" s="34">
        <v>174</v>
      </c>
      <c r="N59" s="7">
        <f t="shared" si="10"/>
        <v>23</v>
      </c>
      <c r="O59" s="24"/>
      <c r="V59" s="15">
        <v>151</v>
      </c>
      <c r="W59" s="7">
        <v>15</v>
      </c>
      <c r="X59" s="13"/>
    </row>
    <row r="60" spans="1:24" ht="14.25">
      <c r="A60" s="15">
        <v>17</v>
      </c>
      <c r="B60" s="7">
        <v>18</v>
      </c>
      <c r="C60" s="24">
        <v>85</v>
      </c>
      <c r="D60" s="34">
        <v>102</v>
      </c>
      <c r="E60" s="8">
        <f t="shared" si="8"/>
        <v>14</v>
      </c>
      <c r="F60" s="13"/>
      <c r="J60" s="15">
        <v>398</v>
      </c>
      <c r="K60" s="7">
        <f t="shared" si="9"/>
        <v>16</v>
      </c>
      <c r="L60" s="24"/>
      <c r="M60" s="34">
        <v>197</v>
      </c>
      <c r="N60" s="7">
        <f t="shared" si="10"/>
        <v>18</v>
      </c>
      <c r="O60" s="24"/>
      <c r="V60" s="15">
        <v>166</v>
      </c>
      <c r="W60" s="7">
        <v>16</v>
      </c>
      <c r="X60" s="13"/>
    </row>
    <row r="61" spans="1:24" ht="14.25">
      <c r="A61" s="15">
        <v>103</v>
      </c>
      <c r="B61" s="7">
        <v>23</v>
      </c>
      <c r="C61" s="13"/>
      <c r="D61" s="34">
        <v>116</v>
      </c>
      <c r="E61" s="8">
        <f t="shared" si="8"/>
        <v>18</v>
      </c>
      <c r="F61" s="13"/>
      <c r="J61" s="15">
        <v>414</v>
      </c>
      <c r="K61" s="7">
        <f t="shared" si="9"/>
        <v>18</v>
      </c>
      <c r="L61" s="24"/>
      <c r="M61" s="34">
        <v>215</v>
      </c>
      <c r="N61" s="7">
        <f t="shared" si="10"/>
        <v>23</v>
      </c>
      <c r="O61" s="24"/>
      <c r="V61" s="15">
        <v>182</v>
      </c>
      <c r="W61" s="7">
        <v>25</v>
      </c>
      <c r="X61" s="13"/>
    </row>
    <row r="62" spans="1:24" ht="14.25">
      <c r="A62" s="15">
        <v>126</v>
      </c>
      <c r="B62" s="7">
        <v>13</v>
      </c>
      <c r="C62" s="13"/>
      <c r="D62" s="34">
        <v>134</v>
      </c>
      <c r="E62" s="8">
        <f t="shared" si="8"/>
        <v>22</v>
      </c>
      <c r="F62" s="13"/>
      <c r="J62" s="15">
        <v>432</v>
      </c>
      <c r="K62" s="7">
        <f t="shared" si="9"/>
        <v>19</v>
      </c>
      <c r="L62" s="24"/>
      <c r="M62" s="34">
        <v>238</v>
      </c>
      <c r="N62" s="7">
        <f t="shared" si="10"/>
        <v>25</v>
      </c>
      <c r="O62" s="24"/>
      <c r="V62" s="15">
        <v>207</v>
      </c>
      <c r="W62" s="7">
        <v>12</v>
      </c>
      <c r="X62" s="13"/>
    </row>
    <row r="63" spans="1:24" ht="14.25">
      <c r="A63" s="15">
        <v>139</v>
      </c>
      <c r="B63" s="7">
        <v>17</v>
      </c>
      <c r="C63" s="24">
        <v>84</v>
      </c>
      <c r="D63" s="34">
        <v>156</v>
      </c>
      <c r="E63" s="7">
        <v>23</v>
      </c>
      <c r="F63" s="24">
        <v>0</v>
      </c>
      <c r="J63" s="15">
        <v>451</v>
      </c>
      <c r="K63" s="7">
        <f>SUM(K1:K62)</f>
        <v>1244</v>
      </c>
      <c r="L63" s="24"/>
      <c r="M63" s="34">
        <v>263</v>
      </c>
      <c r="N63" s="7">
        <f t="shared" si="10"/>
        <v>10</v>
      </c>
      <c r="O63" s="24"/>
      <c r="V63" s="15">
        <v>219</v>
      </c>
      <c r="W63" s="7">
        <v>23</v>
      </c>
      <c r="X63" s="13"/>
    </row>
    <row r="64" spans="1:24" ht="15" thickBot="1">
      <c r="A64" s="15">
        <v>101</v>
      </c>
      <c r="B64" s="7">
        <v>16</v>
      </c>
      <c r="C64" s="13"/>
      <c r="D64" s="34">
        <v>23</v>
      </c>
      <c r="E64" s="8">
        <f aca="true" t="shared" si="11" ref="E64:E72">D65-D64</f>
        <v>19</v>
      </c>
      <c r="F64" s="13"/>
      <c r="J64" s="16"/>
      <c r="K64" s="28">
        <f>K63/62</f>
        <v>20.06451612903226</v>
      </c>
      <c r="L64" s="40"/>
      <c r="M64" s="34">
        <v>273</v>
      </c>
      <c r="N64" s="7">
        <f t="shared" si="10"/>
        <v>26</v>
      </c>
      <c r="O64" s="24"/>
      <c r="V64" s="15">
        <v>242</v>
      </c>
      <c r="W64" s="7">
        <v>24</v>
      </c>
      <c r="X64" s="13"/>
    </row>
    <row r="65" spans="1:24" ht="14.25">
      <c r="A65" s="15">
        <v>117</v>
      </c>
      <c r="B65" s="7">
        <v>27</v>
      </c>
      <c r="C65" s="13"/>
      <c r="D65" s="34">
        <v>42</v>
      </c>
      <c r="E65" s="8">
        <f t="shared" si="11"/>
        <v>20</v>
      </c>
      <c r="F65" s="13"/>
      <c r="M65" s="15">
        <v>299</v>
      </c>
      <c r="N65" s="7">
        <f t="shared" si="10"/>
        <v>16</v>
      </c>
      <c r="O65" s="24"/>
      <c r="V65" s="15">
        <v>266</v>
      </c>
      <c r="W65" s="7">
        <v>31</v>
      </c>
      <c r="X65" s="13"/>
    </row>
    <row r="66" spans="1:24" ht="14.25">
      <c r="A66" s="15">
        <v>144</v>
      </c>
      <c r="B66" s="7">
        <v>18</v>
      </c>
      <c r="C66" s="13"/>
      <c r="D66" s="34">
        <v>62</v>
      </c>
      <c r="E66" s="8">
        <f t="shared" si="11"/>
        <v>25</v>
      </c>
      <c r="F66" s="13"/>
      <c r="M66" s="15">
        <v>315</v>
      </c>
      <c r="N66" s="7">
        <f t="shared" si="10"/>
        <v>27</v>
      </c>
      <c r="O66" s="24"/>
      <c r="V66" s="15">
        <v>297</v>
      </c>
      <c r="W66" s="7">
        <v>16</v>
      </c>
      <c r="X66" s="13"/>
    </row>
    <row r="67" spans="1:24" ht="14.25">
      <c r="A67" s="15">
        <v>162</v>
      </c>
      <c r="B67" s="7">
        <v>18</v>
      </c>
      <c r="C67" s="13"/>
      <c r="D67" s="34">
        <v>87</v>
      </c>
      <c r="E67" s="8">
        <f t="shared" si="11"/>
        <v>28</v>
      </c>
      <c r="F67" s="13"/>
      <c r="M67" s="15">
        <v>342</v>
      </c>
      <c r="N67" s="7">
        <f t="shared" si="10"/>
        <v>19</v>
      </c>
      <c r="O67" s="24"/>
      <c r="V67" s="15">
        <v>313</v>
      </c>
      <c r="W67" s="7">
        <v>22</v>
      </c>
      <c r="X67" s="13"/>
    </row>
    <row r="68" spans="1:24" ht="14.25">
      <c r="A68" s="15">
        <v>180</v>
      </c>
      <c r="B68" s="7">
        <v>14</v>
      </c>
      <c r="C68" s="13"/>
      <c r="D68" s="34">
        <v>115</v>
      </c>
      <c r="E68" s="8">
        <f t="shared" si="11"/>
        <v>14</v>
      </c>
      <c r="F68" s="13"/>
      <c r="M68" s="15">
        <v>361</v>
      </c>
      <c r="N68" s="7">
        <f t="shared" si="10"/>
        <v>17</v>
      </c>
      <c r="O68" s="24"/>
      <c r="V68" s="15">
        <v>335</v>
      </c>
      <c r="W68" s="7">
        <v>23</v>
      </c>
      <c r="X68" s="13"/>
    </row>
    <row r="69" spans="1:24" ht="14.25">
      <c r="A69" s="15">
        <v>6</v>
      </c>
      <c r="B69" s="7">
        <v>21</v>
      </c>
      <c r="C69" s="13"/>
      <c r="D69" s="34">
        <v>129</v>
      </c>
      <c r="E69" s="8">
        <f t="shared" si="11"/>
        <v>12</v>
      </c>
      <c r="F69" s="13"/>
      <c r="M69" s="15">
        <v>378</v>
      </c>
      <c r="N69" s="7">
        <f t="shared" si="10"/>
        <v>19</v>
      </c>
      <c r="O69" s="24"/>
      <c r="V69" s="15">
        <v>358</v>
      </c>
      <c r="W69" s="7">
        <v>19</v>
      </c>
      <c r="X69" s="13"/>
    </row>
    <row r="70" spans="1:24" ht="14.25">
      <c r="A70" s="15">
        <v>27</v>
      </c>
      <c r="B70" s="7">
        <v>12</v>
      </c>
      <c r="C70" s="13"/>
      <c r="D70" s="34">
        <v>141</v>
      </c>
      <c r="E70" s="8">
        <f t="shared" si="11"/>
        <v>25</v>
      </c>
      <c r="F70" s="13"/>
      <c r="M70" s="15">
        <v>397</v>
      </c>
      <c r="N70" s="7">
        <f t="shared" si="10"/>
        <v>19</v>
      </c>
      <c r="O70" s="24"/>
      <c r="V70" s="15">
        <v>377</v>
      </c>
      <c r="W70" s="7">
        <v>16</v>
      </c>
      <c r="X70" s="13"/>
    </row>
    <row r="71" spans="1:24" ht="14.25">
      <c r="A71" s="15">
        <v>39</v>
      </c>
      <c r="B71" s="7">
        <v>12</v>
      </c>
      <c r="C71" s="13"/>
      <c r="D71" s="34">
        <v>166</v>
      </c>
      <c r="E71" s="8">
        <f t="shared" si="11"/>
        <v>19</v>
      </c>
      <c r="F71" s="13"/>
      <c r="M71" s="15">
        <v>416</v>
      </c>
      <c r="N71" s="7">
        <f t="shared" si="10"/>
        <v>17</v>
      </c>
      <c r="O71" s="24"/>
      <c r="V71" s="15">
        <v>393</v>
      </c>
      <c r="W71" s="7">
        <v>19</v>
      </c>
      <c r="X71" s="13"/>
    </row>
    <row r="72" spans="1:24" ht="14.25">
      <c r="A72" s="15">
        <v>51</v>
      </c>
      <c r="B72" s="7">
        <v>19</v>
      </c>
      <c r="C72" s="13"/>
      <c r="D72" s="34">
        <v>185</v>
      </c>
      <c r="E72" s="8">
        <f t="shared" si="11"/>
        <v>18</v>
      </c>
      <c r="F72" s="13"/>
      <c r="M72" s="15">
        <v>433</v>
      </c>
      <c r="N72" s="7">
        <f t="shared" si="10"/>
        <v>20</v>
      </c>
      <c r="O72" s="24"/>
      <c r="V72" s="15">
        <v>412</v>
      </c>
      <c r="W72" s="7">
        <v>12</v>
      </c>
      <c r="X72" s="13"/>
    </row>
    <row r="73" spans="1:24" ht="14.25">
      <c r="A73" s="15">
        <v>19</v>
      </c>
      <c r="B73" s="7">
        <v>37</v>
      </c>
      <c r="C73" s="13"/>
      <c r="D73" s="34">
        <v>203</v>
      </c>
      <c r="E73" s="7">
        <v>21</v>
      </c>
      <c r="F73" s="24">
        <v>0</v>
      </c>
      <c r="M73" s="15">
        <v>453</v>
      </c>
      <c r="N73" s="7">
        <f t="shared" si="10"/>
        <v>22</v>
      </c>
      <c r="O73" s="24"/>
      <c r="V73" s="15">
        <v>424</v>
      </c>
      <c r="W73" s="7">
        <v>7</v>
      </c>
      <c r="X73" s="13"/>
    </row>
    <row r="74" spans="1:24" ht="14.25">
      <c r="A74" s="15">
        <v>56</v>
      </c>
      <c r="B74" s="7">
        <v>18</v>
      </c>
      <c r="C74" s="13"/>
      <c r="D74" s="34">
        <v>21</v>
      </c>
      <c r="E74" s="8">
        <f>D75-D74</f>
        <v>11</v>
      </c>
      <c r="F74" s="13"/>
      <c r="M74" s="15">
        <v>475</v>
      </c>
      <c r="N74" s="7">
        <f t="shared" si="10"/>
        <v>16</v>
      </c>
      <c r="O74" s="24"/>
      <c r="V74" s="15">
        <v>431</v>
      </c>
      <c r="W74" s="7">
        <v>33</v>
      </c>
      <c r="X74" s="13"/>
    </row>
    <row r="75" spans="1:24" ht="14.25">
      <c r="A75" s="15">
        <v>74</v>
      </c>
      <c r="B75" s="7">
        <v>12</v>
      </c>
      <c r="C75" s="13"/>
      <c r="D75" s="34">
        <v>32</v>
      </c>
      <c r="E75" s="7">
        <v>16</v>
      </c>
      <c r="F75" s="24">
        <v>45</v>
      </c>
      <c r="M75" s="15">
        <v>491</v>
      </c>
      <c r="N75" s="7">
        <v>20</v>
      </c>
      <c r="O75" s="37">
        <f>SUM(N1:N75)</f>
        <v>1516</v>
      </c>
      <c r="V75" s="15">
        <v>464</v>
      </c>
      <c r="W75" s="7">
        <v>23</v>
      </c>
      <c r="X75" s="13"/>
    </row>
    <row r="76" spans="1:24" ht="14.25">
      <c r="A76" s="15">
        <v>86</v>
      </c>
      <c r="B76" s="8">
        <v>17</v>
      </c>
      <c r="C76" s="24">
        <v>85</v>
      </c>
      <c r="D76" s="34">
        <v>9</v>
      </c>
      <c r="E76" s="8">
        <f>D77-D76</f>
        <v>15</v>
      </c>
      <c r="F76" s="13"/>
      <c r="M76" s="15">
        <v>519</v>
      </c>
      <c r="N76" s="7">
        <f>M77-M76</f>
        <v>16</v>
      </c>
      <c r="O76" s="37"/>
      <c r="V76" s="15">
        <v>487</v>
      </c>
      <c r="W76" s="7">
        <v>23</v>
      </c>
      <c r="X76" s="13"/>
    </row>
    <row r="77" spans="1:24" ht="14.25">
      <c r="A77" s="15">
        <v>102</v>
      </c>
      <c r="B77" s="8">
        <v>13</v>
      </c>
      <c r="C77" s="13"/>
      <c r="D77" s="34">
        <v>24</v>
      </c>
      <c r="E77" s="8">
        <f>D78-D77</f>
        <v>12</v>
      </c>
      <c r="F77" s="13"/>
      <c r="M77" s="15">
        <v>535</v>
      </c>
      <c r="N77" s="7">
        <f>M78-M77</f>
        <v>29</v>
      </c>
      <c r="O77" s="24"/>
      <c r="V77" s="15">
        <v>500</v>
      </c>
      <c r="W77" s="7">
        <v>47</v>
      </c>
      <c r="X77" s="13"/>
    </row>
    <row r="78" spans="1:24" ht="14.25">
      <c r="A78" s="15">
        <v>115</v>
      </c>
      <c r="B78" s="7">
        <v>24</v>
      </c>
      <c r="C78" s="13"/>
      <c r="D78" s="34">
        <v>36</v>
      </c>
      <c r="E78" s="8">
        <f>D79-D78</f>
        <v>16</v>
      </c>
      <c r="F78" s="13"/>
      <c r="M78" s="15">
        <v>564</v>
      </c>
      <c r="N78" s="7">
        <v>22</v>
      </c>
      <c r="O78" s="24">
        <v>107</v>
      </c>
      <c r="V78" s="15">
        <v>547</v>
      </c>
      <c r="W78" s="7">
        <v>16</v>
      </c>
      <c r="X78" s="13"/>
    </row>
    <row r="79" spans="1:24" ht="14.25">
      <c r="A79" s="15">
        <v>139</v>
      </c>
      <c r="B79" s="7">
        <v>21</v>
      </c>
      <c r="C79" s="13"/>
      <c r="D79" s="34">
        <v>52</v>
      </c>
      <c r="E79" s="8">
        <f>SUM(E1:E78)</f>
        <v>1625</v>
      </c>
      <c r="F79" s="13"/>
      <c r="M79" s="15">
        <v>129</v>
      </c>
      <c r="N79" s="7">
        <f>M80-M79</f>
        <v>23</v>
      </c>
      <c r="O79" s="24"/>
      <c r="V79" s="15">
        <v>563</v>
      </c>
      <c r="W79" s="7">
        <v>23</v>
      </c>
      <c r="X79" s="24">
        <v>570</v>
      </c>
    </row>
    <row r="80" spans="1:24" ht="15" thickBot="1">
      <c r="A80" s="15">
        <v>160</v>
      </c>
      <c r="B80" s="7">
        <v>26</v>
      </c>
      <c r="C80" s="13"/>
      <c r="D80" s="42">
        <v>0</v>
      </c>
      <c r="E80" s="28">
        <f>E79/78</f>
        <v>20.833333333333332</v>
      </c>
      <c r="F80" s="17"/>
      <c r="M80" s="15">
        <v>152</v>
      </c>
      <c r="N80" s="7">
        <v>20</v>
      </c>
      <c r="O80" s="24"/>
      <c r="V80" s="15">
        <v>16</v>
      </c>
      <c r="W80" s="7">
        <v>14</v>
      </c>
      <c r="X80" s="13"/>
    </row>
    <row r="81" spans="1:24" ht="14.25">
      <c r="A81" s="15">
        <v>186</v>
      </c>
      <c r="B81" s="7">
        <v>21</v>
      </c>
      <c r="C81" s="13"/>
      <c r="M81" s="15">
        <v>163</v>
      </c>
      <c r="N81" s="7">
        <f aca="true" t="shared" si="12" ref="N81:N86">M82-M81</f>
        <v>25</v>
      </c>
      <c r="O81" s="24"/>
      <c r="V81" s="15">
        <v>30</v>
      </c>
      <c r="W81" s="7">
        <v>19</v>
      </c>
      <c r="X81" s="13"/>
    </row>
    <row r="82" spans="1:24" ht="14.25">
      <c r="A82" s="15">
        <v>207</v>
      </c>
      <c r="B82" s="7">
        <v>15</v>
      </c>
      <c r="C82" s="13"/>
      <c r="M82" s="15">
        <v>188</v>
      </c>
      <c r="N82" s="7">
        <f t="shared" si="12"/>
        <v>17</v>
      </c>
      <c r="O82" s="24"/>
      <c r="V82" s="15">
        <v>49</v>
      </c>
      <c r="W82" s="7">
        <v>14</v>
      </c>
      <c r="X82" s="13"/>
    </row>
    <row r="83" spans="1:24" ht="14.25">
      <c r="A83" s="15">
        <v>222</v>
      </c>
      <c r="B83" s="7">
        <v>28</v>
      </c>
      <c r="C83" s="13"/>
      <c r="M83" s="15">
        <v>205</v>
      </c>
      <c r="N83" s="7">
        <f t="shared" si="12"/>
        <v>14</v>
      </c>
      <c r="O83" s="24"/>
      <c r="V83" s="15">
        <v>63</v>
      </c>
      <c r="W83" s="7">
        <v>35</v>
      </c>
      <c r="X83" s="24">
        <v>82</v>
      </c>
    </row>
    <row r="84" spans="1:24" ht="14.25">
      <c r="A84" s="15">
        <v>250</v>
      </c>
      <c r="B84" s="7">
        <v>17</v>
      </c>
      <c r="C84" s="13"/>
      <c r="M84" s="15">
        <v>219</v>
      </c>
      <c r="N84" s="7">
        <f t="shared" si="12"/>
        <v>16</v>
      </c>
      <c r="O84" s="24"/>
      <c r="V84" s="15">
        <v>16</v>
      </c>
      <c r="W84" s="7">
        <v>13</v>
      </c>
      <c r="X84" s="13"/>
    </row>
    <row r="85" spans="1:24" ht="14.25">
      <c r="A85" s="15">
        <v>267</v>
      </c>
      <c r="B85" s="7">
        <v>21</v>
      </c>
      <c r="C85" s="13"/>
      <c r="M85" s="15">
        <v>235</v>
      </c>
      <c r="N85" s="7">
        <f t="shared" si="12"/>
        <v>24</v>
      </c>
      <c r="O85" s="24"/>
      <c r="V85" s="15">
        <v>29</v>
      </c>
      <c r="W85" s="8">
        <v>23</v>
      </c>
      <c r="X85" s="13"/>
    </row>
    <row r="86" spans="1:24" ht="14.25">
      <c r="A86" s="15">
        <v>288</v>
      </c>
      <c r="B86" s="7">
        <v>14</v>
      </c>
      <c r="C86" s="13"/>
      <c r="M86" s="15">
        <v>259</v>
      </c>
      <c r="N86" s="7">
        <f t="shared" si="12"/>
        <v>11</v>
      </c>
      <c r="O86" s="24"/>
      <c r="V86" s="15">
        <v>52</v>
      </c>
      <c r="W86" s="7">
        <v>17</v>
      </c>
      <c r="X86" s="13"/>
    </row>
    <row r="87" spans="1:24" ht="14.25">
      <c r="A87" s="15">
        <v>302</v>
      </c>
      <c r="B87" s="7">
        <v>22</v>
      </c>
      <c r="C87" s="13"/>
      <c r="M87" s="15">
        <v>270</v>
      </c>
      <c r="N87" s="7">
        <v>20</v>
      </c>
      <c r="O87" s="24"/>
      <c r="V87" s="15">
        <v>69</v>
      </c>
      <c r="W87" s="7">
        <v>26</v>
      </c>
      <c r="X87" s="13"/>
    </row>
    <row r="88" spans="1:24" ht="14.25">
      <c r="A88" s="15">
        <v>324</v>
      </c>
      <c r="B88" s="7">
        <v>21</v>
      </c>
      <c r="C88" s="13"/>
      <c r="M88" s="15">
        <v>285</v>
      </c>
      <c r="N88" s="7">
        <f>M89-M88</f>
        <v>25</v>
      </c>
      <c r="O88" s="24"/>
      <c r="V88" s="15">
        <v>95</v>
      </c>
      <c r="W88" s="7">
        <v>20</v>
      </c>
      <c r="X88" s="13"/>
    </row>
    <row r="89" spans="1:24" ht="14.25">
      <c r="A89" s="15">
        <v>345</v>
      </c>
      <c r="B89" s="7">
        <v>24</v>
      </c>
      <c r="C89" s="13"/>
      <c r="M89" s="15">
        <v>310</v>
      </c>
      <c r="N89" s="7">
        <v>20</v>
      </c>
      <c r="O89" s="24"/>
      <c r="V89" s="15">
        <v>115</v>
      </c>
      <c r="W89" s="7">
        <v>21</v>
      </c>
      <c r="X89" s="13"/>
    </row>
    <row r="90" spans="1:24" ht="14.25">
      <c r="A90" s="15">
        <v>369</v>
      </c>
      <c r="B90" s="7">
        <v>33</v>
      </c>
      <c r="C90" s="13"/>
      <c r="M90" s="15">
        <v>332</v>
      </c>
      <c r="N90" s="7">
        <f>M91-M90</f>
        <v>16</v>
      </c>
      <c r="O90" s="24"/>
      <c r="V90" s="15">
        <v>136</v>
      </c>
      <c r="W90" s="7">
        <v>18</v>
      </c>
      <c r="X90" s="13"/>
    </row>
    <row r="91" spans="1:24" ht="14.25">
      <c r="A91" s="15">
        <v>402</v>
      </c>
      <c r="B91" s="7">
        <v>28</v>
      </c>
      <c r="C91" s="13"/>
      <c r="M91" s="15">
        <v>348</v>
      </c>
      <c r="N91" s="7">
        <f>M92-M91</f>
        <v>11</v>
      </c>
      <c r="O91" s="24"/>
      <c r="V91" s="15">
        <v>154</v>
      </c>
      <c r="W91" s="7">
        <v>20</v>
      </c>
      <c r="X91" s="13"/>
    </row>
    <row r="92" spans="1:24" ht="14.25">
      <c r="A92" s="15">
        <v>12</v>
      </c>
      <c r="B92" s="7">
        <v>18</v>
      </c>
      <c r="C92" s="13"/>
      <c r="M92" s="15">
        <v>359</v>
      </c>
      <c r="N92" s="7">
        <f>M93-M92</f>
        <v>22</v>
      </c>
      <c r="O92" s="24"/>
      <c r="V92" s="15">
        <v>174</v>
      </c>
      <c r="W92" s="7">
        <v>17</v>
      </c>
      <c r="X92" s="13"/>
    </row>
    <row r="93" spans="1:24" ht="14.25">
      <c r="A93" s="15">
        <v>30</v>
      </c>
      <c r="B93" s="7">
        <v>23</v>
      </c>
      <c r="C93" s="13"/>
      <c r="M93" s="15">
        <v>381</v>
      </c>
      <c r="N93" s="7">
        <f>M94-M93</f>
        <v>17</v>
      </c>
      <c r="O93" s="24"/>
      <c r="V93" s="15">
        <v>191</v>
      </c>
      <c r="W93" s="7">
        <v>21</v>
      </c>
      <c r="X93" s="13"/>
    </row>
    <row r="94" spans="1:24" ht="14.25">
      <c r="A94" s="15">
        <v>53</v>
      </c>
      <c r="B94" s="7">
        <v>22</v>
      </c>
      <c r="C94" s="13"/>
      <c r="M94" s="15">
        <v>398</v>
      </c>
      <c r="N94" s="7">
        <f>SUM(N1:N93)</f>
        <v>1864</v>
      </c>
      <c r="O94" s="24"/>
      <c r="V94" s="15">
        <v>212</v>
      </c>
      <c r="W94" s="7">
        <v>22</v>
      </c>
      <c r="X94" s="13"/>
    </row>
    <row r="95" spans="1:24" ht="15.75" thickBot="1">
      <c r="A95" s="15">
        <v>75</v>
      </c>
      <c r="B95" s="7">
        <v>19</v>
      </c>
      <c r="C95" s="13"/>
      <c r="M95" s="16"/>
      <c r="N95" s="44">
        <f>N94/93</f>
        <v>20.043010752688172</v>
      </c>
      <c r="O95" s="38"/>
      <c r="V95" s="15">
        <v>234</v>
      </c>
      <c r="W95" s="7">
        <v>12</v>
      </c>
      <c r="X95" s="13"/>
    </row>
    <row r="96" spans="1:24" ht="14.25">
      <c r="A96" s="15">
        <v>94</v>
      </c>
      <c r="B96" s="8">
        <f>SUM(B1:B95)</f>
        <v>1954</v>
      </c>
      <c r="C96" s="13"/>
      <c r="V96" s="15">
        <v>246</v>
      </c>
      <c r="W96" s="7">
        <v>17</v>
      </c>
      <c r="X96" s="13"/>
    </row>
    <row r="97" spans="1:24" ht="15" thickBot="1">
      <c r="A97" s="16"/>
      <c r="B97" s="28">
        <f>B96/95</f>
        <v>20.568421052631578</v>
      </c>
      <c r="C97" s="17"/>
      <c r="V97" s="15">
        <v>263</v>
      </c>
      <c r="W97" s="8">
        <f>SUM(W1:W96)</f>
        <v>1974</v>
      </c>
      <c r="X97" s="24">
        <v>275</v>
      </c>
    </row>
    <row r="98" spans="22:24" ht="15" thickBot="1">
      <c r="V98" s="16"/>
      <c r="W98" s="28">
        <f>W97/96</f>
        <v>20.5625</v>
      </c>
      <c r="X98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7">
      <selection activeCell="L35" sqref="L35"/>
    </sheetView>
  </sheetViews>
  <sheetFormatPr defaultColWidth="9.140625" defaultRowHeight="15"/>
  <sheetData>
    <row r="1" spans="1:15" ht="14.25">
      <c r="A1" s="33">
        <v>343</v>
      </c>
      <c r="B1" s="23">
        <v>23</v>
      </c>
      <c r="C1" s="11"/>
      <c r="D1" s="31">
        <v>149</v>
      </c>
      <c r="E1" s="10">
        <v>29</v>
      </c>
      <c r="F1" s="11"/>
      <c r="G1" s="31">
        <v>90</v>
      </c>
      <c r="H1" s="23">
        <v>20</v>
      </c>
      <c r="I1" s="11"/>
      <c r="J1" s="31">
        <v>311</v>
      </c>
      <c r="K1" s="10">
        <v>19</v>
      </c>
      <c r="L1" s="11"/>
      <c r="M1" s="31">
        <v>491</v>
      </c>
      <c r="N1" s="10">
        <v>20</v>
      </c>
      <c r="O1" s="11"/>
    </row>
    <row r="2" spans="1:15" ht="14.25">
      <c r="A2" s="15">
        <v>367</v>
      </c>
      <c r="B2" s="7">
        <v>22</v>
      </c>
      <c r="C2" s="13"/>
      <c r="D2" s="32">
        <v>178</v>
      </c>
      <c r="E2" s="5">
        <v>28</v>
      </c>
      <c r="F2" s="13"/>
      <c r="G2" s="32">
        <v>110</v>
      </c>
      <c r="H2" s="7">
        <v>20</v>
      </c>
      <c r="I2" s="13"/>
      <c r="J2" s="32">
        <v>330</v>
      </c>
      <c r="K2" s="5">
        <v>22</v>
      </c>
      <c r="L2" s="13"/>
      <c r="M2" s="32">
        <v>511</v>
      </c>
      <c r="N2" s="5">
        <v>21</v>
      </c>
      <c r="O2" s="13"/>
    </row>
    <row r="3" spans="1:15" ht="14.25">
      <c r="A3" s="15">
        <v>389</v>
      </c>
      <c r="B3" s="7">
        <v>16</v>
      </c>
      <c r="C3" s="13"/>
      <c r="D3" s="32">
        <v>206</v>
      </c>
      <c r="E3" s="5">
        <v>19</v>
      </c>
      <c r="F3" s="13"/>
      <c r="G3" s="32">
        <v>130</v>
      </c>
      <c r="H3" s="7">
        <v>17</v>
      </c>
      <c r="I3" s="13"/>
      <c r="J3" s="32">
        <v>352</v>
      </c>
      <c r="K3" s="5">
        <v>27</v>
      </c>
      <c r="L3" s="13"/>
      <c r="M3" s="32">
        <v>532</v>
      </c>
      <c r="N3" s="5">
        <v>9</v>
      </c>
      <c r="O3" s="13"/>
    </row>
    <row r="4" spans="1:15" ht="14.25">
      <c r="A4" s="15">
        <v>405</v>
      </c>
      <c r="B4" s="7">
        <v>25</v>
      </c>
      <c r="C4" s="13"/>
      <c r="D4" s="32">
        <v>225</v>
      </c>
      <c r="E4" s="5">
        <v>26</v>
      </c>
      <c r="F4" s="13"/>
      <c r="G4" s="32">
        <v>147</v>
      </c>
      <c r="H4" s="7">
        <v>23</v>
      </c>
      <c r="I4" s="13"/>
      <c r="J4" s="32">
        <v>379</v>
      </c>
      <c r="K4" s="5">
        <v>29</v>
      </c>
      <c r="L4" s="13"/>
      <c r="M4" s="32">
        <v>541</v>
      </c>
      <c r="N4" s="5">
        <v>18</v>
      </c>
      <c r="O4" s="14">
        <v>557</v>
      </c>
    </row>
    <row r="5" spans="1:15" ht="14.25">
      <c r="A5" s="15">
        <v>430</v>
      </c>
      <c r="B5" s="7">
        <v>17</v>
      </c>
      <c r="C5" s="13"/>
      <c r="D5" s="32">
        <v>251</v>
      </c>
      <c r="E5" s="5">
        <v>22</v>
      </c>
      <c r="F5" s="13"/>
      <c r="G5" s="32">
        <v>170</v>
      </c>
      <c r="H5" s="7">
        <v>17</v>
      </c>
      <c r="I5" s="13"/>
      <c r="J5" s="32">
        <v>408</v>
      </c>
      <c r="K5" s="5">
        <v>25</v>
      </c>
      <c r="L5" s="13"/>
      <c r="M5" s="32">
        <v>165</v>
      </c>
      <c r="N5" s="5">
        <v>20</v>
      </c>
      <c r="O5" s="14">
        <v>163</v>
      </c>
    </row>
    <row r="6" spans="1:15" ht="14.25">
      <c r="A6" s="15">
        <v>447</v>
      </c>
      <c r="B6" s="7">
        <v>29</v>
      </c>
      <c r="C6" s="13"/>
      <c r="D6" s="32">
        <v>273</v>
      </c>
      <c r="E6" s="5">
        <v>20</v>
      </c>
      <c r="F6" s="13"/>
      <c r="G6" s="32">
        <v>187</v>
      </c>
      <c r="H6" s="7">
        <v>15</v>
      </c>
      <c r="I6" s="13"/>
      <c r="J6" s="32">
        <v>433</v>
      </c>
      <c r="K6" s="5">
        <v>20</v>
      </c>
      <c r="L6" s="13"/>
      <c r="M6" s="32">
        <v>186</v>
      </c>
      <c r="N6" s="5">
        <v>23</v>
      </c>
      <c r="O6" s="14">
        <v>178</v>
      </c>
    </row>
    <row r="7" spans="1:15" ht="14.25">
      <c r="A7" s="15">
        <v>476</v>
      </c>
      <c r="B7" s="7">
        <v>19</v>
      </c>
      <c r="C7" s="13"/>
      <c r="D7" s="32">
        <v>293</v>
      </c>
      <c r="E7" s="5">
        <v>18</v>
      </c>
      <c r="F7" s="14">
        <v>78</v>
      </c>
      <c r="G7" s="32">
        <v>202</v>
      </c>
      <c r="H7" s="7">
        <v>22</v>
      </c>
      <c r="I7" s="13"/>
      <c r="J7" s="32">
        <v>453</v>
      </c>
      <c r="K7" s="5">
        <v>15</v>
      </c>
      <c r="L7" s="13"/>
      <c r="M7" s="32">
        <v>201</v>
      </c>
      <c r="N7" s="5">
        <v>17</v>
      </c>
      <c r="O7" s="13"/>
    </row>
    <row r="8" spans="1:15" ht="14.25">
      <c r="A8" s="15">
        <v>495</v>
      </c>
      <c r="B8" s="7">
        <v>27</v>
      </c>
      <c r="C8" s="13"/>
      <c r="D8" s="32">
        <v>96</v>
      </c>
      <c r="E8" s="5">
        <v>25</v>
      </c>
      <c r="F8" s="13"/>
      <c r="G8" s="32">
        <v>224</v>
      </c>
      <c r="H8" s="7">
        <v>24</v>
      </c>
      <c r="I8" s="13"/>
      <c r="J8" s="32">
        <v>468</v>
      </c>
      <c r="K8" s="5">
        <v>13</v>
      </c>
      <c r="L8" s="13"/>
      <c r="M8" s="32">
        <v>218</v>
      </c>
      <c r="N8" s="5">
        <v>25</v>
      </c>
      <c r="O8" s="13"/>
    </row>
    <row r="9" spans="1:15" ht="14.25">
      <c r="A9" s="15">
        <v>522</v>
      </c>
      <c r="B9" s="7">
        <v>18</v>
      </c>
      <c r="C9" s="24">
        <v>163</v>
      </c>
      <c r="D9" s="32">
        <v>121</v>
      </c>
      <c r="E9" s="5">
        <v>22</v>
      </c>
      <c r="F9" s="13"/>
      <c r="G9" s="32">
        <v>248</v>
      </c>
      <c r="H9" s="7">
        <v>18</v>
      </c>
      <c r="I9" s="24">
        <v>252</v>
      </c>
      <c r="J9" s="32">
        <v>481</v>
      </c>
      <c r="K9" s="5">
        <v>24</v>
      </c>
      <c r="L9" s="13"/>
      <c r="M9" s="32">
        <v>243</v>
      </c>
      <c r="N9" s="5">
        <v>20</v>
      </c>
      <c r="O9" s="13"/>
    </row>
    <row r="10" spans="1:15" ht="14.25">
      <c r="A10" s="15">
        <v>181</v>
      </c>
      <c r="B10" s="7">
        <v>15</v>
      </c>
      <c r="C10" s="13"/>
      <c r="D10" s="32">
        <v>143</v>
      </c>
      <c r="E10" s="5">
        <v>23</v>
      </c>
      <c r="F10" s="13"/>
      <c r="G10" s="32">
        <v>14</v>
      </c>
      <c r="H10" s="7">
        <v>25</v>
      </c>
      <c r="I10" s="13"/>
      <c r="J10" s="32">
        <v>505</v>
      </c>
      <c r="K10" s="5">
        <v>17</v>
      </c>
      <c r="L10" s="13"/>
      <c r="M10" s="32">
        <v>263</v>
      </c>
      <c r="N10" s="5">
        <v>20</v>
      </c>
      <c r="O10" s="13"/>
    </row>
    <row r="11" spans="1:15" ht="14.25">
      <c r="A11" s="15">
        <v>196</v>
      </c>
      <c r="B11" s="8">
        <f>SUM(B1:B10)</f>
        <v>211</v>
      </c>
      <c r="C11" s="13"/>
      <c r="D11" s="32">
        <v>166</v>
      </c>
      <c r="E11" s="5">
        <v>18</v>
      </c>
      <c r="F11" s="13"/>
      <c r="G11" s="32">
        <v>39</v>
      </c>
      <c r="H11" s="7">
        <v>28</v>
      </c>
      <c r="I11" s="13"/>
      <c r="J11" s="32">
        <v>522</v>
      </c>
      <c r="K11" s="5">
        <v>19</v>
      </c>
      <c r="L11" s="13"/>
      <c r="M11" s="32">
        <v>283</v>
      </c>
      <c r="N11" s="5">
        <v>24</v>
      </c>
      <c r="O11" s="13"/>
    </row>
    <row r="12" spans="1:15" ht="15" thickBot="1">
      <c r="A12" s="16"/>
      <c r="B12" s="28">
        <f>B11/10</f>
        <v>21.1</v>
      </c>
      <c r="C12" s="17"/>
      <c r="D12" s="32">
        <v>184</v>
      </c>
      <c r="E12" s="5">
        <v>15</v>
      </c>
      <c r="F12" s="13"/>
      <c r="G12" s="32">
        <v>67</v>
      </c>
      <c r="H12" s="7">
        <v>22</v>
      </c>
      <c r="I12" s="13"/>
      <c r="J12" s="32">
        <v>541</v>
      </c>
      <c r="K12" s="5">
        <v>24</v>
      </c>
      <c r="L12" s="13"/>
      <c r="M12" s="32">
        <v>307</v>
      </c>
      <c r="N12" s="5">
        <v>13</v>
      </c>
      <c r="O12" s="13"/>
    </row>
    <row r="13" spans="4:15" ht="14.25">
      <c r="D13" s="12">
        <v>199</v>
      </c>
      <c r="E13" s="5">
        <v>16</v>
      </c>
      <c r="F13" s="13"/>
      <c r="G13" s="32">
        <v>89</v>
      </c>
      <c r="H13" s="7">
        <v>14</v>
      </c>
      <c r="I13" s="13"/>
      <c r="J13" s="32">
        <v>565</v>
      </c>
      <c r="K13" s="5">
        <v>17</v>
      </c>
      <c r="L13" s="13"/>
      <c r="M13" s="32">
        <v>320</v>
      </c>
      <c r="N13" s="5">
        <v>16</v>
      </c>
      <c r="O13" s="13"/>
    </row>
    <row r="14" spans="4:15" ht="14.25">
      <c r="D14" s="12">
        <v>215</v>
      </c>
      <c r="E14" s="21">
        <f>SUM(E1:E13)</f>
        <v>281</v>
      </c>
      <c r="F14" s="13"/>
      <c r="G14" s="32">
        <v>103</v>
      </c>
      <c r="H14" s="7">
        <v>18</v>
      </c>
      <c r="I14" s="24">
        <v>116</v>
      </c>
      <c r="J14" s="32">
        <v>582</v>
      </c>
      <c r="K14" s="5">
        <v>18</v>
      </c>
      <c r="L14" s="13"/>
      <c r="M14" s="32">
        <v>336</v>
      </c>
      <c r="N14" s="5">
        <v>22</v>
      </c>
      <c r="O14" s="13"/>
    </row>
    <row r="15" spans="4:15" ht="15" thickBot="1">
      <c r="D15" s="16"/>
      <c r="E15" s="29">
        <f>E14/13</f>
        <v>21.615384615384617</v>
      </c>
      <c r="F15" s="17"/>
      <c r="G15" s="32">
        <v>5</v>
      </c>
      <c r="H15" s="7">
        <v>25</v>
      </c>
      <c r="I15" s="13"/>
      <c r="J15" s="32">
        <v>600</v>
      </c>
      <c r="K15" s="5">
        <v>25</v>
      </c>
      <c r="L15" s="13"/>
      <c r="M15" s="32">
        <v>358</v>
      </c>
      <c r="N15" s="5">
        <v>23</v>
      </c>
      <c r="O15" s="13"/>
    </row>
    <row r="16" spans="7:15" ht="14.25">
      <c r="G16" s="12">
        <v>30</v>
      </c>
      <c r="H16" s="7">
        <v>22</v>
      </c>
      <c r="I16" s="13"/>
      <c r="J16" s="32">
        <v>625</v>
      </c>
      <c r="K16" s="5">
        <v>22</v>
      </c>
      <c r="L16" s="13"/>
      <c r="M16" s="32">
        <v>381</v>
      </c>
      <c r="N16" s="5">
        <v>17</v>
      </c>
      <c r="O16" s="13"/>
    </row>
    <row r="17" spans="7:15" ht="14.25">
      <c r="G17" s="12">
        <v>52</v>
      </c>
      <c r="H17" s="7">
        <v>16</v>
      </c>
      <c r="I17" s="24">
        <v>58</v>
      </c>
      <c r="J17" s="32">
        <v>647</v>
      </c>
      <c r="K17" s="5">
        <v>16</v>
      </c>
      <c r="L17" s="13"/>
      <c r="M17" s="32">
        <v>398</v>
      </c>
      <c r="N17" s="5">
        <v>25</v>
      </c>
      <c r="O17" s="13"/>
    </row>
    <row r="18" spans="7:15" ht="14.25">
      <c r="G18" s="15">
        <v>109</v>
      </c>
      <c r="H18" s="7">
        <v>32</v>
      </c>
      <c r="I18" s="24">
        <v>89</v>
      </c>
      <c r="J18" s="34">
        <v>663</v>
      </c>
      <c r="K18" s="7">
        <v>16</v>
      </c>
      <c r="L18" s="13"/>
      <c r="M18" s="34">
        <v>423</v>
      </c>
      <c r="N18" s="7">
        <v>29</v>
      </c>
      <c r="O18" s="13"/>
    </row>
    <row r="19" spans="7:15" ht="14.25">
      <c r="G19" s="15">
        <v>141</v>
      </c>
      <c r="H19" s="7">
        <v>23</v>
      </c>
      <c r="I19" s="13"/>
      <c r="J19" s="34">
        <v>679</v>
      </c>
      <c r="K19" s="7">
        <v>21</v>
      </c>
      <c r="L19" s="13"/>
      <c r="M19" s="34">
        <v>452</v>
      </c>
      <c r="N19" s="7">
        <v>23</v>
      </c>
      <c r="O19" s="13"/>
    </row>
    <row r="20" spans="7:15" ht="14.25">
      <c r="G20" s="15">
        <v>164</v>
      </c>
      <c r="H20" s="7">
        <v>18</v>
      </c>
      <c r="I20" s="13"/>
      <c r="J20" s="34">
        <v>700</v>
      </c>
      <c r="K20" s="7">
        <v>31</v>
      </c>
      <c r="L20" s="13"/>
      <c r="M20" s="34">
        <v>475</v>
      </c>
      <c r="N20" s="7">
        <v>24</v>
      </c>
      <c r="O20" s="13"/>
    </row>
    <row r="21" spans="7:15" ht="14.25">
      <c r="G21" s="15">
        <v>182</v>
      </c>
      <c r="H21" s="7">
        <v>24</v>
      </c>
      <c r="I21" s="13"/>
      <c r="J21" s="34">
        <v>731</v>
      </c>
      <c r="K21" s="7">
        <v>37</v>
      </c>
      <c r="L21" s="13"/>
      <c r="M21" s="34">
        <v>499</v>
      </c>
      <c r="N21" s="8">
        <f>SUM(N1:N20)</f>
        <v>409</v>
      </c>
      <c r="O21" s="24">
        <v>507</v>
      </c>
    </row>
    <row r="22" spans="7:15" ht="15" thickBot="1">
      <c r="G22" s="15">
        <v>206</v>
      </c>
      <c r="H22" s="7">
        <v>23</v>
      </c>
      <c r="I22" s="13"/>
      <c r="J22" s="34">
        <v>768</v>
      </c>
      <c r="K22" s="7">
        <v>15</v>
      </c>
      <c r="L22" s="13"/>
      <c r="M22" s="35"/>
      <c r="N22" s="28">
        <f>N21/20</f>
        <v>20.45</v>
      </c>
      <c r="O22" s="17"/>
    </row>
    <row r="23" spans="7:12" ht="14.25">
      <c r="G23" s="15">
        <v>229</v>
      </c>
      <c r="H23" s="7">
        <v>20</v>
      </c>
      <c r="I23" s="24">
        <v>247</v>
      </c>
      <c r="J23" s="34">
        <v>783</v>
      </c>
      <c r="K23" s="7">
        <v>17</v>
      </c>
      <c r="L23" s="13"/>
    </row>
    <row r="24" spans="7:12" ht="14.25">
      <c r="G24" s="15">
        <v>94</v>
      </c>
      <c r="H24" s="7">
        <v>26</v>
      </c>
      <c r="I24" s="24">
        <v>92</v>
      </c>
      <c r="J24" s="34">
        <v>800</v>
      </c>
      <c r="K24" s="7">
        <v>18</v>
      </c>
      <c r="L24" s="13"/>
    </row>
    <row r="25" spans="7:12" ht="14.25">
      <c r="G25" s="15">
        <v>120</v>
      </c>
      <c r="H25" s="7">
        <v>20</v>
      </c>
      <c r="I25" s="13"/>
      <c r="J25" s="34">
        <v>818</v>
      </c>
      <c r="K25" s="8">
        <f>SUM(K1:K24)</f>
        <v>507</v>
      </c>
      <c r="L25" s="13"/>
    </row>
    <row r="26" spans="7:12" ht="15" thickBot="1">
      <c r="G26" s="15">
        <v>140</v>
      </c>
      <c r="H26" s="7">
        <v>19</v>
      </c>
      <c r="I26" s="13"/>
      <c r="J26" s="35"/>
      <c r="K26" s="28">
        <f>K25/24</f>
        <v>21.125</v>
      </c>
      <c r="L26" s="17"/>
    </row>
    <row r="27" spans="7:9" ht="14.25">
      <c r="G27" s="15">
        <v>159</v>
      </c>
      <c r="H27" s="7">
        <v>15</v>
      </c>
      <c r="I27" s="13"/>
    </row>
    <row r="28" spans="7:9" ht="14.25">
      <c r="G28" s="15">
        <v>174</v>
      </c>
      <c r="H28" s="7">
        <v>25</v>
      </c>
      <c r="I28" s="13"/>
    </row>
    <row r="29" spans="7:9" ht="14.25">
      <c r="G29" s="15">
        <v>199</v>
      </c>
      <c r="H29" s="7">
        <v>19</v>
      </c>
      <c r="I29" s="13"/>
    </row>
    <row r="30" spans="7:9" ht="14.25">
      <c r="G30" s="15">
        <v>218</v>
      </c>
      <c r="H30" s="7">
        <v>20</v>
      </c>
      <c r="I30" s="13"/>
    </row>
    <row r="31" spans="7:9" ht="14.25">
      <c r="G31" s="15">
        <v>239</v>
      </c>
      <c r="H31" s="7">
        <v>13</v>
      </c>
      <c r="I31" s="13"/>
    </row>
    <row r="32" spans="7:9" ht="14.25">
      <c r="G32" s="15">
        <v>252</v>
      </c>
      <c r="H32" s="7">
        <v>12</v>
      </c>
      <c r="I32" s="13"/>
    </row>
    <row r="33" spans="7:9" ht="14.25">
      <c r="G33" s="15">
        <v>264</v>
      </c>
      <c r="H33" s="7">
        <v>23</v>
      </c>
      <c r="I33" s="24">
        <v>282</v>
      </c>
    </row>
    <row r="34" spans="7:9" ht="14.25">
      <c r="G34" s="15">
        <v>5</v>
      </c>
      <c r="H34" s="7">
        <v>27</v>
      </c>
      <c r="I34" s="13"/>
    </row>
    <row r="35" spans="7:9" ht="14.25">
      <c r="G35" s="15">
        <v>32</v>
      </c>
      <c r="H35" s="7">
        <v>19</v>
      </c>
      <c r="I35" s="13"/>
    </row>
    <row r="36" spans="7:9" ht="14.25">
      <c r="G36" s="15">
        <v>51</v>
      </c>
      <c r="H36" s="7">
        <v>23</v>
      </c>
      <c r="I36" s="24">
        <v>382</v>
      </c>
    </row>
    <row r="37" spans="7:9" ht="14.25">
      <c r="G37" s="15">
        <v>18</v>
      </c>
      <c r="H37" s="7">
        <v>18</v>
      </c>
      <c r="I37" s="24">
        <v>387</v>
      </c>
    </row>
    <row r="38" spans="7:9" ht="14.25">
      <c r="G38" s="15">
        <v>13</v>
      </c>
      <c r="H38" s="7">
        <v>25</v>
      </c>
      <c r="I38" s="24">
        <v>23</v>
      </c>
    </row>
    <row r="39" spans="7:9" ht="14.25">
      <c r="G39" s="15">
        <v>38</v>
      </c>
      <c r="H39" s="7">
        <v>36</v>
      </c>
      <c r="I39" s="13"/>
    </row>
    <row r="40" spans="7:9" ht="14.25">
      <c r="G40" s="15">
        <v>74</v>
      </c>
      <c r="H40" s="7">
        <v>17</v>
      </c>
      <c r="I40" s="13"/>
    </row>
    <row r="41" spans="7:9" ht="14.25">
      <c r="G41" s="15">
        <v>91</v>
      </c>
      <c r="H41" s="7">
        <v>16</v>
      </c>
      <c r="I41" s="13"/>
    </row>
    <row r="42" spans="7:9" ht="14.25">
      <c r="G42" s="15">
        <v>107</v>
      </c>
      <c r="H42" s="7">
        <v>26</v>
      </c>
      <c r="I42" s="13"/>
    </row>
    <row r="43" spans="7:9" ht="14.25">
      <c r="G43" s="15">
        <v>133</v>
      </c>
      <c r="H43" s="7">
        <v>19</v>
      </c>
      <c r="I43" s="13"/>
    </row>
    <row r="44" spans="7:9" ht="14.25">
      <c r="G44" s="15">
        <v>152</v>
      </c>
      <c r="H44" s="7">
        <v>18</v>
      </c>
      <c r="I44" s="13"/>
    </row>
    <row r="45" spans="7:9" ht="14.25">
      <c r="G45" s="15">
        <v>170</v>
      </c>
      <c r="H45" s="7">
        <v>21</v>
      </c>
      <c r="I45" s="13"/>
    </row>
    <row r="46" spans="7:9" ht="14.25">
      <c r="G46" s="15">
        <v>191</v>
      </c>
      <c r="H46" s="7">
        <v>26</v>
      </c>
      <c r="I46" s="13"/>
    </row>
    <row r="47" spans="7:9" ht="14.25">
      <c r="G47" s="15">
        <v>217</v>
      </c>
      <c r="H47" s="7">
        <v>20</v>
      </c>
      <c r="I47" s="13"/>
    </row>
    <row r="48" spans="7:9" ht="14.25">
      <c r="G48" s="15">
        <v>237</v>
      </c>
      <c r="H48" s="8">
        <f>SUM(H1:H47)</f>
        <v>989</v>
      </c>
      <c r="I48" s="13"/>
    </row>
    <row r="49" spans="7:9" ht="15" thickBot="1">
      <c r="G49" s="16"/>
      <c r="H49" s="28">
        <f>H48/47</f>
        <v>21.04255319148936</v>
      </c>
      <c r="I49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H12" sqref="H12"/>
    </sheetView>
  </sheetViews>
  <sheetFormatPr defaultColWidth="9.140625" defaultRowHeight="15"/>
  <sheetData>
    <row r="1" spans="1:15" ht="14.25">
      <c r="A1" s="9">
        <v>163</v>
      </c>
      <c r="B1" s="10">
        <v>35</v>
      </c>
      <c r="C1" s="18"/>
      <c r="D1" s="9">
        <v>82</v>
      </c>
      <c r="E1" s="10">
        <v>40</v>
      </c>
      <c r="F1" s="18"/>
      <c r="G1" s="9">
        <v>314</v>
      </c>
      <c r="H1" s="10">
        <v>27</v>
      </c>
      <c r="I1" s="18"/>
      <c r="J1" s="9">
        <v>911</v>
      </c>
      <c r="K1" s="23">
        <v>35</v>
      </c>
      <c r="L1" s="18"/>
      <c r="M1" s="9">
        <v>195</v>
      </c>
      <c r="N1" s="10">
        <v>17</v>
      </c>
      <c r="O1" s="25"/>
    </row>
    <row r="2" spans="1:15" ht="14.25">
      <c r="A2" s="12">
        <v>198</v>
      </c>
      <c r="B2" s="5">
        <v>21</v>
      </c>
      <c r="C2" s="19"/>
      <c r="D2" s="12">
        <v>122</v>
      </c>
      <c r="E2" s="5">
        <v>20</v>
      </c>
      <c r="F2" s="19"/>
      <c r="G2" s="12">
        <v>341</v>
      </c>
      <c r="H2" s="5">
        <v>25</v>
      </c>
      <c r="I2" s="19"/>
      <c r="J2" s="12">
        <v>946</v>
      </c>
      <c r="K2" s="7">
        <v>19</v>
      </c>
      <c r="L2" s="19"/>
      <c r="M2" s="12">
        <v>212</v>
      </c>
      <c r="N2" s="5">
        <v>18</v>
      </c>
      <c r="O2" s="26"/>
    </row>
    <row r="3" spans="1:15" ht="14.25">
      <c r="A3" s="12">
        <v>219</v>
      </c>
      <c r="B3" s="5">
        <v>22</v>
      </c>
      <c r="C3" s="20">
        <v>107</v>
      </c>
      <c r="D3" s="12">
        <v>142</v>
      </c>
      <c r="E3" s="5">
        <v>26</v>
      </c>
      <c r="F3" s="19"/>
      <c r="G3" s="12">
        <v>366</v>
      </c>
      <c r="H3" s="5">
        <v>21</v>
      </c>
      <c r="I3" s="19"/>
      <c r="J3" s="12">
        <v>965</v>
      </c>
      <c r="K3" s="7">
        <v>28</v>
      </c>
      <c r="L3" s="19"/>
      <c r="M3" s="12">
        <v>230</v>
      </c>
      <c r="N3" s="5">
        <v>18</v>
      </c>
      <c r="O3" s="26"/>
    </row>
    <row r="4" spans="1:15" ht="14.25">
      <c r="A4" s="12">
        <v>114</v>
      </c>
      <c r="B4" s="5">
        <v>22</v>
      </c>
      <c r="C4" s="19"/>
      <c r="D4" s="12">
        <v>168</v>
      </c>
      <c r="E4" s="5">
        <v>27</v>
      </c>
      <c r="F4" s="19"/>
      <c r="G4" s="12">
        <v>387</v>
      </c>
      <c r="H4" s="5">
        <v>23</v>
      </c>
      <c r="I4" s="19"/>
      <c r="J4" s="12">
        <v>993</v>
      </c>
      <c r="K4" s="7">
        <v>19</v>
      </c>
      <c r="L4" s="19"/>
      <c r="M4" s="12">
        <v>248</v>
      </c>
      <c r="N4" s="5">
        <v>28</v>
      </c>
      <c r="O4" s="26"/>
    </row>
    <row r="5" spans="1:15" ht="14.25">
      <c r="A5" s="12">
        <v>136</v>
      </c>
      <c r="B5" s="5">
        <v>22</v>
      </c>
      <c r="C5" s="19"/>
      <c r="D5" s="12">
        <v>195</v>
      </c>
      <c r="E5" s="5">
        <v>18</v>
      </c>
      <c r="F5" s="19"/>
      <c r="G5" s="12">
        <v>410</v>
      </c>
      <c r="H5" s="5">
        <v>28</v>
      </c>
      <c r="I5" s="19"/>
      <c r="J5" s="12">
        <v>1012</v>
      </c>
      <c r="K5" s="7">
        <v>17</v>
      </c>
      <c r="L5" s="19"/>
      <c r="M5" s="12">
        <v>275</v>
      </c>
      <c r="N5" s="5">
        <v>24</v>
      </c>
      <c r="O5" s="26"/>
    </row>
    <row r="6" spans="1:15" ht="14.25">
      <c r="A6" s="12">
        <v>158</v>
      </c>
      <c r="B6" s="5">
        <v>27</v>
      </c>
      <c r="C6" s="19"/>
      <c r="D6" s="12">
        <v>213</v>
      </c>
      <c r="E6" s="5">
        <v>20</v>
      </c>
      <c r="F6" s="19"/>
      <c r="G6" s="12">
        <v>438</v>
      </c>
      <c r="H6" s="5">
        <v>24</v>
      </c>
      <c r="I6" s="19"/>
      <c r="J6" s="12">
        <v>1029</v>
      </c>
      <c r="K6" s="7">
        <v>17</v>
      </c>
      <c r="L6" s="19"/>
      <c r="M6" s="12">
        <v>299</v>
      </c>
      <c r="N6" s="5">
        <v>18</v>
      </c>
      <c r="O6" s="26"/>
    </row>
    <row r="7" spans="1:15" ht="14.25">
      <c r="A7" s="12">
        <v>185</v>
      </c>
      <c r="B7" s="5">
        <v>14</v>
      </c>
      <c r="C7" s="19"/>
      <c r="D7" s="12">
        <v>233</v>
      </c>
      <c r="E7" s="5">
        <v>13</v>
      </c>
      <c r="F7" s="19"/>
      <c r="G7" s="12">
        <v>462</v>
      </c>
      <c r="H7" s="5">
        <v>21</v>
      </c>
      <c r="I7" s="19"/>
      <c r="J7" s="12">
        <v>1046</v>
      </c>
      <c r="K7" s="7">
        <v>26</v>
      </c>
      <c r="L7" s="19"/>
      <c r="M7" s="12">
        <v>317</v>
      </c>
      <c r="N7" s="5">
        <v>26</v>
      </c>
      <c r="O7" s="26"/>
    </row>
    <row r="8" spans="1:15" ht="14.25">
      <c r="A8" s="12">
        <v>199</v>
      </c>
      <c r="B8" s="5">
        <v>19</v>
      </c>
      <c r="C8" s="19"/>
      <c r="D8" s="12">
        <v>246</v>
      </c>
      <c r="E8" s="5">
        <v>23</v>
      </c>
      <c r="F8" s="19"/>
      <c r="G8" s="12">
        <v>483</v>
      </c>
      <c r="H8" s="5">
        <v>23</v>
      </c>
      <c r="I8" s="19"/>
      <c r="J8" s="12">
        <v>1072</v>
      </c>
      <c r="K8" s="7">
        <v>22</v>
      </c>
      <c r="L8" s="19"/>
      <c r="M8" s="12">
        <v>343</v>
      </c>
      <c r="N8" s="5">
        <v>25</v>
      </c>
      <c r="O8" s="26"/>
    </row>
    <row r="9" spans="1:15" ht="14.25">
      <c r="A9" s="12">
        <v>218</v>
      </c>
      <c r="B9" s="5">
        <v>22</v>
      </c>
      <c r="C9" s="19"/>
      <c r="D9" s="12">
        <v>269</v>
      </c>
      <c r="E9" s="5">
        <v>21</v>
      </c>
      <c r="F9" s="19"/>
      <c r="G9" s="12">
        <v>506</v>
      </c>
      <c r="H9" s="5">
        <v>28</v>
      </c>
      <c r="I9" s="19"/>
      <c r="J9" s="12">
        <v>1094</v>
      </c>
      <c r="K9" s="7">
        <v>30</v>
      </c>
      <c r="L9" s="19"/>
      <c r="M9" s="12">
        <v>368</v>
      </c>
      <c r="N9" s="5">
        <v>27</v>
      </c>
      <c r="O9" s="26"/>
    </row>
    <row r="10" spans="1:15" ht="14.25">
      <c r="A10" s="12">
        <v>240</v>
      </c>
      <c r="B10" s="5">
        <v>33</v>
      </c>
      <c r="C10" s="19"/>
      <c r="D10" s="12">
        <v>290</v>
      </c>
      <c r="E10" s="5">
        <v>18</v>
      </c>
      <c r="F10" s="19"/>
      <c r="G10" s="12">
        <v>534</v>
      </c>
      <c r="H10" s="5">
        <v>23</v>
      </c>
      <c r="I10" s="19"/>
      <c r="J10" s="12">
        <v>1124</v>
      </c>
      <c r="K10" s="7">
        <v>18</v>
      </c>
      <c r="L10" s="19"/>
      <c r="M10" s="12">
        <v>395</v>
      </c>
      <c r="N10" s="5">
        <v>23</v>
      </c>
      <c r="O10" s="26"/>
    </row>
    <row r="11" spans="1:15" ht="14.25">
      <c r="A11" s="12">
        <v>273</v>
      </c>
      <c r="B11" s="5">
        <v>24</v>
      </c>
      <c r="C11" s="19"/>
      <c r="D11" s="12">
        <v>308</v>
      </c>
      <c r="E11" s="5">
        <v>20</v>
      </c>
      <c r="F11" s="19"/>
      <c r="G11" s="12">
        <v>557</v>
      </c>
      <c r="H11" s="5">
        <v>22</v>
      </c>
      <c r="I11" s="19"/>
      <c r="J11" s="12">
        <v>1142</v>
      </c>
      <c r="K11" s="7">
        <v>18</v>
      </c>
      <c r="L11" s="19"/>
      <c r="M11" s="12">
        <v>418</v>
      </c>
      <c r="N11" s="5">
        <v>29</v>
      </c>
      <c r="O11" s="26"/>
    </row>
    <row r="12" spans="1:15" ht="14.25">
      <c r="A12" s="12">
        <v>297</v>
      </c>
      <c r="B12" s="5">
        <v>29</v>
      </c>
      <c r="C12" s="19"/>
      <c r="D12" s="12">
        <v>328</v>
      </c>
      <c r="E12" s="5">
        <v>22</v>
      </c>
      <c r="F12" s="20">
        <v>85</v>
      </c>
      <c r="G12" s="12">
        <v>579</v>
      </c>
      <c r="H12" s="5">
        <v>24</v>
      </c>
      <c r="I12" s="19"/>
      <c r="J12" s="12">
        <v>1160</v>
      </c>
      <c r="K12" s="7">
        <v>21</v>
      </c>
      <c r="L12" s="19"/>
      <c r="M12" s="12">
        <v>447</v>
      </c>
      <c r="N12" s="5">
        <v>13</v>
      </c>
      <c r="O12" s="26"/>
    </row>
    <row r="13" spans="1:15" ht="14.25">
      <c r="A13" s="12">
        <v>326</v>
      </c>
      <c r="B13" s="5">
        <v>20</v>
      </c>
      <c r="C13" s="19"/>
      <c r="D13" s="12">
        <v>96</v>
      </c>
      <c r="E13" s="5">
        <v>21</v>
      </c>
      <c r="F13" s="19"/>
      <c r="G13" s="12">
        <v>603</v>
      </c>
      <c r="H13" s="5">
        <v>16</v>
      </c>
      <c r="I13" s="19"/>
      <c r="J13" s="12">
        <v>1181</v>
      </c>
      <c r="K13" s="7">
        <v>18</v>
      </c>
      <c r="L13" s="19"/>
      <c r="M13" s="12">
        <v>460</v>
      </c>
      <c r="N13" s="6">
        <f>SUM(N1:N12)</f>
        <v>266</v>
      </c>
      <c r="O13" s="26"/>
    </row>
    <row r="14" spans="1:15" ht="15" thickBot="1">
      <c r="A14" s="12">
        <v>346</v>
      </c>
      <c r="B14" s="5">
        <v>26</v>
      </c>
      <c r="C14" s="19"/>
      <c r="D14" s="12">
        <v>117</v>
      </c>
      <c r="E14" s="5">
        <v>19</v>
      </c>
      <c r="F14" s="19"/>
      <c r="G14" s="12">
        <v>619</v>
      </c>
      <c r="H14" s="5">
        <v>25</v>
      </c>
      <c r="I14" s="19"/>
      <c r="J14" s="12">
        <v>1199</v>
      </c>
      <c r="K14" s="7">
        <v>20</v>
      </c>
      <c r="L14" s="19"/>
      <c r="M14" s="16"/>
      <c r="N14" s="30">
        <f>N13/12</f>
        <v>22.166666666666668</v>
      </c>
      <c r="O14" s="27"/>
    </row>
    <row r="15" spans="1:12" ht="14.25">
      <c r="A15" s="12">
        <v>372</v>
      </c>
      <c r="B15" s="5">
        <v>15</v>
      </c>
      <c r="C15" s="19"/>
      <c r="D15" s="12">
        <v>136</v>
      </c>
      <c r="E15" s="21">
        <f>SUM(E1:E14)</f>
        <v>308</v>
      </c>
      <c r="F15" s="19"/>
      <c r="G15" s="12">
        <v>644</v>
      </c>
      <c r="H15" s="5">
        <v>21</v>
      </c>
      <c r="I15" s="19"/>
      <c r="J15" s="12">
        <v>1219</v>
      </c>
      <c r="K15" s="7">
        <v>28</v>
      </c>
      <c r="L15" s="13"/>
    </row>
    <row r="16" spans="1:12" ht="15" thickBot="1">
      <c r="A16" s="12">
        <v>387</v>
      </c>
      <c r="B16" s="5">
        <v>21</v>
      </c>
      <c r="C16" s="19"/>
      <c r="D16" s="16"/>
      <c r="E16" s="29">
        <f>E15/14</f>
        <v>22</v>
      </c>
      <c r="F16" s="22"/>
      <c r="G16" s="12">
        <v>665</v>
      </c>
      <c r="H16" s="5">
        <v>24</v>
      </c>
      <c r="I16" s="19"/>
      <c r="J16" s="12">
        <v>1247</v>
      </c>
      <c r="K16" s="8">
        <f>SUM(K1:K15)</f>
        <v>336</v>
      </c>
      <c r="L16" s="24">
        <v>1260</v>
      </c>
    </row>
    <row r="17" spans="1:12" ht="15" thickBot="1">
      <c r="A17" s="12">
        <v>408</v>
      </c>
      <c r="B17" s="5">
        <v>16</v>
      </c>
      <c r="C17" s="13"/>
      <c r="G17" s="12">
        <v>689</v>
      </c>
      <c r="H17" s="5">
        <v>17</v>
      </c>
      <c r="I17" s="19"/>
      <c r="J17" s="16"/>
      <c r="K17" s="28">
        <f>K16/15</f>
        <v>22.4</v>
      </c>
      <c r="L17" s="17"/>
    </row>
    <row r="18" spans="1:9" ht="14.25">
      <c r="A18" s="15">
        <v>424</v>
      </c>
      <c r="B18" s="8">
        <f>SUM(B1:B17)</f>
        <v>388</v>
      </c>
      <c r="C18" s="13"/>
      <c r="G18" s="15">
        <v>706</v>
      </c>
      <c r="H18" s="7">
        <v>29</v>
      </c>
      <c r="I18" s="13"/>
    </row>
    <row r="19" spans="1:9" ht="15" thickBot="1">
      <c r="A19" s="16"/>
      <c r="B19" s="28">
        <f>B18/17</f>
        <v>22.823529411764707</v>
      </c>
      <c r="C19" s="17"/>
      <c r="G19" s="15">
        <v>735</v>
      </c>
      <c r="H19" s="7">
        <v>32</v>
      </c>
      <c r="I19" s="13"/>
    </row>
    <row r="20" spans="7:9" ht="14.25">
      <c r="G20" s="15">
        <v>767</v>
      </c>
      <c r="H20" s="7">
        <v>29</v>
      </c>
      <c r="I20" s="13"/>
    </row>
    <row r="21" spans="7:9" ht="14.25">
      <c r="G21" s="15">
        <v>796</v>
      </c>
      <c r="H21" s="7">
        <v>13</v>
      </c>
      <c r="I21" s="13"/>
    </row>
    <row r="22" spans="7:9" ht="14.25">
      <c r="G22" s="15">
        <v>809</v>
      </c>
      <c r="H22" s="7">
        <v>27</v>
      </c>
      <c r="I22" s="13"/>
    </row>
    <row r="23" spans="7:9" ht="14.25">
      <c r="G23" s="15">
        <v>836</v>
      </c>
      <c r="H23" s="7">
        <v>23</v>
      </c>
      <c r="I23" s="13"/>
    </row>
    <row r="24" spans="7:9" ht="14.25">
      <c r="G24" s="15">
        <v>859</v>
      </c>
      <c r="H24" s="7">
        <v>17</v>
      </c>
      <c r="I24" s="13"/>
    </row>
    <row r="25" spans="7:9" ht="14.25">
      <c r="G25" s="15">
        <v>876</v>
      </c>
      <c r="H25" s="7">
        <v>14</v>
      </c>
      <c r="I25" s="13"/>
    </row>
    <row r="26" spans="7:9" ht="14.25">
      <c r="G26" s="15">
        <v>890</v>
      </c>
      <c r="H26" s="7">
        <v>26</v>
      </c>
      <c r="I26" s="13"/>
    </row>
    <row r="27" spans="7:9" ht="14.25">
      <c r="G27" s="15">
        <v>916</v>
      </c>
      <c r="H27" s="7">
        <v>18</v>
      </c>
      <c r="I27" s="13"/>
    </row>
    <row r="28" spans="7:9" ht="14.25">
      <c r="G28" s="15">
        <v>934</v>
      </c>
      <c r="H28" s="8">
        <f>SUM(H1:H27)</f>
        <v>620</v>
      </c>
      <c r="I28" s="13"/>
    </row>
    <row r="29" spans="7:9" ht="15" thickBot="1">
      <c r="G29" s="16"/>
      <c r="H29" s="28">
        <f>H28/27</f>
        <v>22.962962962962962</v>
      </c>
      <c r="I29" s="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0" sqref="C20"/>
    </sheetView>
  </sheetViews>
  <sheetFormatPr defaultColWidth="9.140625" defaultRowHeight="15"/>
  <sheetData>
    <row r="1" spans="1:6" ht="14.25">
      <c r="A1" s="33">
        <v>95</v>
      </c>
      <c r="B1" s="23">
        <v>15</v>
      </c>
      <c r="C1" s="25"/>
      <c r="D1" s="31">
        <v>1148</v>
      </c>
      <c r="E1" s="10">
        <v>20</v>
      </c>
      <c r="F1" s="11"/>
    </row>
    <row r="2" spans="1:6" ht="14.25">
      <c r="A2" s="15">
        <v>110</v>
      </c>
      <c r="B2" s="7">
        <v>25</v>
      </c>
      <c r="C2" s="26"/>
      <c r="D2" s="32">
        <v>1168</v>
      </c>
      <c r="E2" s="5">
        <v>16</v>
      </c>
      <c r="F2" s="13"/>
    </row>
    <row r="3" spans="1:6" ht="14.25">
      <c r="A3" s="15">
        <v>135</v>
      </c>
      <c r="B3" s="7">
        <v>36</v>
      </c>
      <c r="C3" s="26"/>
      <c r="D3" s="32">
        <v>1184</v>
      </c>
      <c r="E3" s="5">
        <v>22</v>
      </c>
      <c r="F3" s="13"/>
    </row>
    <row r="4" spans="1:6" ht="14.25">
      <c r="A4" s="15">
        <v>171</v>
      </c>
      <c r="B4" s="7">
        <v>24</v>
      </c>
      <c r="C4" s="26"/>
      <c r="D4" s="32">
        <v>1206</v>
      </c>
      <c r="E4" s="5">
        <v>23</v>
      </c>
      <c r="F4" s="13"/>
    </row>
    <row r="5" spans="1:6" ht="14.25">
      <c r="A5" s="15">
        <v>195</v>
      </c>
      <c r="B5" s="7">
        <v>24</v>
      </c>
      <c r="C5" s="26"/>
      <c r="D5" s="32">
        <v>1229</v>
      </c>
      <c r="E5" s="5">
        <v>22</v>
      </c>
      <c r="F5" s="24">
        <v>105</v>
      </c>
    </row>
    <row r="6" spans="1:6" ht="14.25">
      <c r="A6" s="15">
        <v>219</v>
      </c>
      <c r="B6" s="7">
        <v>18</v>
      </c>
      <c r="C6" s="26"/>
      <c r="D6" s="32">
        <v>127</v>
      </c>
      <c r="E6" s="5">
        <v>26</v>
      </c>
      <c r="F6" s="13"/>
    </row>
    <row r="7" spans="1:6" ht="14.25">
      <c r="A7" s="15">
        <v>237</v>
      </c>
      <c r="B7" s="7">
        <v>19</v>
      </c>
      <c r="C7" s="26"/>
      <c r="D7" s="32">
        <v>153</v>
      </c>
      <c r="E7" s="5">
        <v>26</v>
      </c>
      <c r="F7" s="13"/>
    </row>
    <row r="8" spans="1:6" ht="14.25">
      <c r="A8" s="15">
        <v>256</v>
      </c>
      <c r="B8" s="7">
        <v>22</v>
      </c>
      <c r="C8" s="26"/>
      <c r="D8" s="32">
        <v>179</v>
      </c>
      <c r="E8" s="5">
        <v>24</v>
      </c>
      <c r="F8" s="13"/>
    </row>
    <row r="9" spans="1:6" ht="14.25">
      <c r="A9" s="15">
        <v>278</v>
      </c>
      <c r="B9" s="7">
        <v>27</v>
      </c>
      <c r="C9" s="26"/>
      <c r="D9" s="32">
        <v>203</v>
      </c>
      <c r="E9" s="5">
        <v>26</v>
      </c>
      <c r="F9" s="13"/>
    </row>
    <row r="10" spans="1:6" ht="14.25">
      <c r="A10" s="15">
        <v>305</v>
      </c>
      <c r="B10" s="7">
        <v>25</v>
      </c>
      <c r="C10" s="26"/>
      <c r="D10" s="32">
        <v>229</v>
      </c>
      <c r="E10" s="5">
        <v>26</v>
      </c>
      <c r="F10" s="13"/>
    </row>
    <row r="11" spans="1:6" ht="14.25">
      <c r="A11" s="15">
        <v>330</v>
      </c>
      <c r="B11" s="7">
        <v>21</v>
      </c>
      <c r="C11" s="26"/>
      <c r="D11" s="32">
        <v>255</v>
      </c>
      <c r="E11" s="5">
        <v>32</v>
      </c>
      <c r="F11" s="13"/>
    </row>
    <row r="12" spans="1:6" ht="14.25">
      <c r="A12" s="15">
        <v>351</v>
      </c>
      <c r="B12" s="7">
        <v>26</v>
      </c>
      <c r="C12" s="26"/>
      <c r="D12" s="32">
        <v>287</v>
      </c>
      <c r="E12" s="5">
        <v>21</v>
      </c>
      <c r="F12" s="24">
        <v>105</v>
      </c>
    </row>
    <row r="13" spans="1:6" ht="14.25">
      <c r="A13" s="15">
        <v>377</v>
      </c>
      <c r="B13" s="8">
        <f>SUM(B1:B12)</f>
        <v>282</v>
      </c>
      <c r="C13" s="26"/>
      <c r="D13" s="32">
        <v>126</v>
      </c>
      <c r="E13" s="5">
        <v>26</v>
      </c>
      <c r="F13" s="13"/>
    </row>
    <row r="14" spans="1:6" ht="15" thickBot="1">
      <c r="A14" s="16"/>
      <c r="B14" s="28">
        <f>B13/12</f>
        <v>23.5</v>
      </c>
      <c r="C14" s="27"/>
      <c r="D14" s="32">
        <v>152</v>
      </c>
      <c r="E14" s="5">
        <v>22</v>
      </c>
      <c r="F14" s="13"/>
    </row>
    <row r="15" spans="4:6" ht="14.25">
      <c r="D15" s="12">
        <v>174</v>
      </c>
      <c r="E15" s="21">
        <f>SUM(E1:E14)</f>
        <v>332</v>
      </c>
      <c r="F15" s="13"/>
    </row>
    <row r="16" spans="4:6" ht="15" thickBot="1">
      <c r="D16" s="16"/>
      <c r="E16" s="29">
        <f>E15/14</f>
        <v>23.714285714285715</v>
      </c>
      <c r="F16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2014-01-16T01:35:29Z</dcterms:created>
  <dcterms:modified xsi:type="dcterms:W3CDTF">2014-01-16T02:06:19Z</dcterms:modified>
  <cp:category/>
  <cp:version/>
  <cp:contentType/>
  <cp:contentStatus/>
</cp:coreProperties>
</file>